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desktop items\TLC 2017-2018\IOYLIOS2017 VATHMOLOGIES\ΑΙΣΘΗΤΙΚΗ ΚΑΙ ΚΟΣΜΗΤΟΛΟΓΙΑ\"/>
    </mc:Choice>
  </mc:AlternateContent>
  <xr:revisionPtr revIDLastSave="0" documentId="8_{755B0215-D3EA-4E2C-B920-909E31EBF6D4}" xr6:coauthVersionLast="31" xr6:coauthVersionMax="31" xr10:uidLastSave="{00000000-0000-0000-0000-000000000000}"/>
  <workbookProtection workbookPassword="CA9C" lockStructure="1"/>
  <bookViews>
    <workbookView xWindow="0" yWindow="0" windowWidth="20490" windowHeight="8835" firstSheet="1" activeTab="1" xr2:uid="{00000000-000D-0000-FFFF-FFFF00000000}"/>
  </bookViews>
  <sheets>
    <sheet name="Sheet1" sheetId="1" state="hidden" r:id="rId1"/>
    <sheet name="Sheet2" sheetId="2" r:id="rId2"/>
    <sheet name="Sheet3" sheetId="3" state="hidden" r:id="rId3"/>
  </sheets>
  <externalReferences>
    <externalReference r:id="rId4"/>
  </externalReferences>
  <definedNames>
    <definedName name="aa">Sheet1!$B$2:$CC$8</definedName>
    <definedName name="AAA">Sheet1!$B$2:$CC$10</definedName>
    <definedName name="AAAA">Sheet1!$A$2:$CC$8</definedName>
    <definedName name="AISTH2">Sheet1!$B$2:$CC$9</definedName>
    <definedName name="ASS">Sheet1!$B$2:$CC$40</definedName>
    <definedName name="MATH">Sheet3!$A$1:$B$9</definedName>
    <definedName name="_xlnm.Print_Titles" localSheetId="0">Sheet1!$A:$C,Sheet1!$1:$1</definedName>
    <definedName name="TT">Sheet1!$B$2:$CC$14</definedName>
    <definedName name="WWW">Sheet1!$B$2:$CC$19</definedName>
  </definedNames>
  <calcPr calcId="179017"/>
</workbook>
</file>

<file path=xl/calcChain.xml><?xml version="1.0" encoding="utf-8"?>
<calcChain xmlns="http://schemas.openxmlformats.org/spreadsheetml/2006/main">
  <c r="CA16" i="1" l="1"/>
  <c r="BW16" i="1"/>
  <c r="BU16" i="1"/>
  <c r="BS16" i="1"/>
  <c r="BY16" i="1" s="1"/>
  <c r="BX16" i="1" s="1"/>
  <c r="CA15" i="1"/>
  <c r="BW15" i="1"/>
  <c r="BU15" i="1"/>
  <c r="BS15" i="1"/>
  <c r="BY15" i="1" s="1"/>
  <c r="CA14" i="1"/>
  <c r="BW14" i="1"/>
  <c r="BU14" i="1"/>
  <c r="BS14" i="1"/>
  <c r="BY14" i="1" s="1"/>
  <c r="BX14" i="1" s="1"/>
  <c r="CA13" i="1"/>
  <c r="BW13" i="1"/>
  <c r="BU13" i="1"/>
  <c r="BS13" i="1"/>
  <c r="BY13" i="1" s="1"/>
  <c r="CA12" i="1"/>
  <c r="BW12" i="1"/>
  <c r="BU12" i="1"/>
  <c r="BS12" i="1"/>
  <c r="BY12" i="1" s="1"/>
  <c r="BX12" i="1" s="1"/>
  <c r="CA11" i="1"/>
  <c r="BW11" i="1"/>
  <c r="BU11" i="1"/>
  <c r="BS11" i="1"/>
  <c r="BY11" i="1" s="1"/>
  <c r="CA10" i="1"/>
  <c r="BW10" i="1"/>
  <c r="BU10" i="1"/>
  <c r="BS10" i="1"/>
  <c r="BY10" i="1" s="1"/>
  <c r="BX10" i="1" s="1"/>
  <c r="CA9" i="1"/>
  <c r="BW9" i="1"/>
  <c r="BU9" i="1"/>
  <c r="BS9" i="1"/>
  <c r="BY9" i="1" s="1"/>
  <c r="BX9" i="1" s="1"/>
  <c r="CA8" i="1"/>
  <c r="BW8" i="1"/>
  <c r="BU8" i="1"/>
  <c r="BS8" i="1"/>
  <c r="BY8" i="1" s="1"/>
  <c r="BX8" i="1" s="1"/>
  <c r="CA7" i="1"/>
  <c r="BW7" i="1"/>
  <c r="BU7" i="1"/>
  <c r="BS7" i="1"/>
  <c r="BY7" i="1" s="1"/>
  <c r="BX7" i="1" s="1"/>
  <c r="CA6" i="1"/>
  <c r="BW6" i="1"/>
  <c r="BU6" i="1"/>
  <c r="BS6" i="1"/>
  <c r="BY6" i="1" s="1"/>
  <c r="BX6" i="1" s="1"/>
  <c r="CA5" i="1"/>
  <c r="BW5" i="1"/>
  <c r="BU5" i="1"/>
  <c r="BS5" i="1"/>
  <c r="BY5" i="1" s="1"/>
  <c r="BX5" i="1" s="1"/>
  <c r="CA4" i="1"/>
  <c r="BW4" i="1"/>
  <c r="BU4" i="1"/>
  <c r="BS4" i="1"/>
  <c r="BY4" i="1" s="1"/>
  <c r="BX4" i="1" s="1"/>
  <c r="CA3" i="1"/>
  <c r="BW3" i="1"/>
  <c r="BU3" i="1"/>
  <c r="BS3" i="1"/>
  <c r="BY3" i="1" s="1"/>
  <c r="BX3" i="1" s="1"/>
  <c r="CA2" i="1"/>
  <c r="BW2" i="1"/>
  <c r="BU2" i="1"/>
  <c r="BS2" i="1"/>
  <c r="BY2" i="1" s="1"/>
  <c r="BX2" i="1" s="1"/>
  <c r="CB2" i="1" l="1"/>
  <c r="CC2" i="1" s="1"/>
  <c r="CB3" i="1"/>
  <c r="CC3" i="1" s="1"/>
  <c r="CB4" i="1"/>
  <c r="CC4" i="1" s="1"/>
  <c r="CB5" i="1"/>
  <c r="CC5" i="1" s="1"/>
  <c r="CB6" i="1"/>
  <c r="CC6" i="1" s="1"/>
  <c r="CB7" i="1"/>
  <c r="CC7" i="1" s="1"/>
  <c r="CB8" i="1"/>
  <c r="CC8" i="1" s="1"/>
  <c r="BX11" i="1"/>
  <c r="CB11" i="1"/>
  <c r="CB13" i="1"/>
  <c r="BX13" i="1"/>
  <c r="CB10" i="1"/>
  <c r="CB12" i="1"/>
  <c r="CB14" i="1"/>
  <c r="CB16" i="1"/>
  <c r="BX15" i="1"/>
  <c r="CB15" i="1"/>
  <c r="CB9" i="1"/>
  <c r="CC9" i="1" s="1"/>
  <c r="BN26" i="1" l="1"/>
  <c r="BJ26" i="1"/>
  <c r="BH26" i="1"/>
  <c r="BF26" i="1"/>
  <c r="BL26" i="1" s="1"/>
  <c r="BK26" i="1" s="1"/>
  <c r="BN25" i="1"/>
  <c r="BJ25" i="1"/>
  <c r="BH25" i="1"/>
  <c r="BF25" i="1"/>
  <c r="BL25" i="1" s="1"/>
  <c r="BN24" i="1"/>
  <c r="BJ24" i="1"/>
  <c r="BH24" i="1"/>
  <c r="BF24" i="1"/>
  <c r="BL24" i="1" s="1"/>
  <c r="BK24" i="1" s="1"/>
  <c r="BN23" i="1"/>
  <c r="BJ23" i="1"/>
  <c r="BH23" i="1"/>
  <c r="BF23" i="1"/>
  <c r="BL23" i="1" s="1"/>
  <c r="BN22" i="1"/>
  <c r="BJ22" i="1"/>
  <c r="BH22" i="1"/>
  <c r="BF22" i="1"/>
  <c r="BL22" i="1" s="1"/>
  <c r="BK22" i="1" s="1"/>
  <c r="BN21" i="1"/>
  <c r="BJ21" i="1"/>
  <c r="BH21" i="1"/>
  <c r="BF21" i="1"/>
  <c r="BL21" i="1" s="1"/>
  <c r="BN20" i="1"/>
  <c r="BJ20" i="1"/>
  <c r="BH20" i="1"/>
  <c r="BF20" i="1"/>
  <c r="BL20" i="1" s="1"/>
  <c r="BK20" i="1" s="1"/>
  <c r="BN19" i="1"/>
  <c r="BJ19" i="1"/>
  <c r="BH19" i="1"/>
  <c r="BF19" i="1"/>
  <c r="BL19" i="1" s="1"/>
  <c r="BN18" i="1"/>
  <c r="BJ18" i="1"/>
  <c r="BH18" i="1"/>
  <c r="BF18" i="1"/>
  <c r="BL18" i="1" s="1"/>
  <c r="BK18" i="1" s="1"/>
  <c r="BN17" i="1"/>
  <c r="BJ17" i="1"/>
  <c r="BH17" i="1"/>
  <c r="BF17" i="1"/>
  <c r="BL17" i="1" s="1"/>
  <c r="BN16" i="1"/>
  <c r="BJ16" i="1"/>
  <c r="BH16" i="1"/>
  <c r="BF16" i="1"/>
  <c r="BL16" i="1" s="1"/>
  <c r="BK16" i="1" s="1"/>
  <c r="BN15" i="1"/>
  <c r="BJ15" i="1"/>
  <c r="BH15" i="1"/>
  <c r="BF15" i="1"/>
  <c r="BL15" i="1" s="1"/>
  <c r="BN14" i="1"/>
  <c r="BJ14" i="1"/>
  <c r="BH14" i="1"/>
  <c r="BF14" i="1"/>
  <c r="BL14" i="1" s="1"/>
  <c r="BK14" i="1" s="1"/>
  <c r="BN13" i="1"/>
  <c r="BJ13" i="1"/>
  <c r="BH13" i="1"/>
  <c r="BF13" i="1"/>
  <c r="BL13" i="1" s="1"/>
  <c r="BN12" i="1"/>
  <c r="BJ12" i="1"/>
  <c r="BH12" i="1"/>
  <c r="BF12" i="1"/>
  <c r="BL12" i="1" s="1"/>
  <c r="BK12" i="1" s="1"/>
  <c r="BN11" i="1"/>
  <c r="BJ11" i="1"/>
  <c r="BH11" i="1"/>
  <c r="BF11" i="1"/>
  <c r="BL11" i="1" s="1"/>
  <c r="BN10" i="1"/>
  <c r="BJ10" i="1"/>
  <c r="BH10" i="1"/>
  <c r="BF10" i="1"/>
  <c r="BL10" i="1" s="1"/>
  <c r="BK10" i="1" s="1"/>
  <c r="BN9" i="1"/>
  <c r="BJ9" i="1"/>
  <c r="BH9" i="1"/>
  <c r="BF9" i="1"/>
  <c r="BL9" i="1" s="1"/>
  <c r="BN8" i="1"/>
  <c r="BJ8" i="1"/>
  <c r="BH8" i="1"/>
  <c r="BF8" i="1"/>
  <c r="BL8" i="1" s="1"/>
  <c r="BK8" i="1" s="1"/>
  <c r="BN7" i="1"/>
  <c r="BJ7" i="1"/>
  <c r="BH7" i="1"/>
  <c r="BF7" i="1"/>
  <c r="BL7" i="1" s="1"/>
  <c r="BK7" i="1" s="1"/>
  <c r="BN6" i="1"/>
  <c r="BJ6" i="1"/>
  <c r="BH6" i="1"/>
  <c r="BF6" i="1"/>
  <c r="BL6" i="1" s="1"/>
  <c r="BK6" i="1" s="1"/>
  <c r="BN5" i="1"/>
  <c r="BJ5" i="1"/>
  <c r="BH5" i="1"/>
  <c r="BF5" i="1"/>
  <c r="BL5" i="1" s="1"/>
  <c r="BK5" i="1" s="1"/>
  <c r="BN4" i="1"/>
  <c r="BJ4" i="1"/>
  <c r="BH4" i="1"/>
  <c r="BF4" i="1"/>
  <c r="BL4" i="1" s="1"/>
  <c r="BK4" i="1" s="1"/>
  <c r="BN3" i="1"/>
  <c r="BJ3" i="1"/>
  <c r="BH3" i="1"/>
  <c r="BF3" i="1"/>
  <c r="BL3" i="1" s="1"/>
  <c r="BK3" i="1" s="1"/>
  <c r="BN2" i="1"/>
  <c r="BJ2" i="1"/>
  <c r="BH2" i="1"/>
  <c r="BF2" i="1"/>
  <c r="BL2" i="1" s="1"/>
  <c r="BK2" i="1" s="1"/>
  <c r="BO2" i="1" l="1"/>
  <c r="BP2" i="1" s="1"/>
  <c r="BO3" i="1"/>
  <c r="BP3" i="1" s="1"/>
  <c r="BO4" i="1"/>
  <c r="BP4" i="1" s="1"/>
  <c r="BO5" i="1"/>
  <c r="BP5" i="1" s="1"/>
  <c r="BO6" i="1"/>
  <c r="BP6" i="1" s="1"/>
  <c r="BO7" i="1"/>
  <c r="BP7" i="1" s="1"/>
  <c r="BO8" i="1"/>
  <c r="BP8" i="1" s="1"/>
  <c r="BO9" i="1"/>
  <c r="BK9" i="1"/>
  <c r="BO11" i="1"/>
  <c r="BK11" i="1"/>
  <c r="BO13" i="1"/>
  <c r="BK13" i="1"/>
  <c r="BO15" i="1"/>
  <c r="BK15" i="1"/>
  <c r="BO17" i="1"/>
  <c r="BK17" i="1"/>
  <c r="BO19" i="1"/>
  <c r="BK19" i="1"/>
  <c r="BK21" i="1"/>
  <c r="BO21" i="1"/>
  <c r="BO23" i="1"/>
  <c r="BK23" i="1"/>
  <c r="BK25" i="1"/>
  <c r="BO25" i="1"/>
  <c r="BO10" i="1"/>
  <c r="BO12" i="1"/>
  <c r="BO14" i="1"/>
  <c r="BO16" i="1"/>
  <c r="BO18" i="1"/>
  <c r="BO20" i="1"/>
  <c r="BO22" i="1"/>
  <c r="BO24" i="1"/>
  <c r="BO26" i="1"/>
  <c r="BA16" i="1" l="1"/>
  <c r="AW16" i="1"/>
  <c r="AU16" i="1"/>
  <c r="AS16" i="1"/>
  <c r="AY16" i="1" s="1"/>
  <c r="AX16" i="1" s="1"/>
  <c r="BA15" i="1"/>
  <c r="AW15" i="1"/>
  <c r="AU15" i="1"/>
  <c r="AS15" i="1"/>
  <c r="AY15" i="1" s="1"/>
  <c r="BA14" i="1"/>
  <c r="AW14" i="1"/>
  <c r="AU14" i="1"/>
  <c r="AS14" i="1"/>
  <c r="AY14" i="1" s="1"/>
  <c r="AX14" i="1" s="1"/>
  <c r="BA13" i="1"/>
  <c r="AW13" i="1"/>
  <c r="AU13" i="1"/>
  <c r="AS13" i="1"/>
  <c r="AY13" i="1" s="1"/>
  <c r="BA12" i="1"/>
  <c r="AW12" i="1"/>
  <c r="AU12" i="1"/>
  <c r="AS12" i="1"/>
  <c r="AY12" i="1" s="1"/>
  <c r="AX12" i="1" s="1"/>
  <c r="BA11" i="1"/>
  <c r="AW11" i="1"/>
  <c r="AU11" i="1"/>
  <c r="AS11" i="1"/>
  <c r="AY11" i="1" s="1"/>
  <c r="AW10" i="1"/>
  <c r="AU10" i="1"/>
  <c r="AS10" i="1"/>
  <c r="AY10" i="1" s="1"/>
  <c r="AX10" i="1" s="1"/>
  <c r="AW9" i="1"/>
  <c r="AU9" i="1"/>
  <c r="AS9" i="1"/>
  <c r="BA8" i="1"/>
  <c r="AW8" i="1"/>
  <c r="BB8" i="1" s="1"/>
  <c r="BC8" i="1" s="1"/>
  <c r="AU8" i="1"/>
  <c r="AS8" i="1"/>
  <c r="BA7" i="1"/>
  <c r="AW7" i="1"/>
  <c r="BB7" i="1" s="1"/>
  <c r="BC7" i="1" s="1"/>
  <c r="AU7" i="1"/>
  <c r="AS7" i="1"/>
  <c r="BA6" i="1"/>
  <c r="AW6" i="1"/>
  <c r="BB6" i="1" s="1"/>
  <c r="BC6" i="1" s="1"/>
  <c r="AU6" i="1"/>
  <c r="AS6" i="1"/>
  <c r="BA5" i="1"/>
  <c r="AW5" i="1"/>
  <c r="BB5" i="1" s="1"/>
  <c r="BC5" i="1" s="1"/>
  <c r="AU5" i="1"/>
  <c r="AS5" i="1"/>
  <c r="BA4" i="1"/>
  <c r="AW4" i="1"/>
  <c r="BB4" i="1" s="1"/>
  <c r="BC4" i="1" s="1"/>
  <c r="AU4" i="1"/>
  <c r="AS4" i="1"/>
  <c r="BA3" i="1"/>
  <c r="AW3" i="1"/>
  <c r="BB3" i="1" s="1"/>
  <c r="BC3" i="1" s="1"/>
  <c r="AU3" i="1"/>
  <c r="AS3" i="1"/>
  <c r="BA2" i="1"/>
  <c r="AW2" i="1"/>
  <c r="BB2" i="1" s="1"/>
  <c r="BC2" i="1" s="1"/>
  <c r="AU2" i="1"/>
  <c r="AS2" i="1"/>
  <c r="AY2" i="1" l="1"/>
  <c r="AX2" i="1" s="1"/>
  <c r="AY3" i="1"/>
  <c r="AX3" i="1" s="1"/>
  <c r="AY4" i="1"/>
  <c r="AX4" i="1" s="1"/>
  <c r="AY5" i="1"/>
  <c r="AX5" i="1" s="1"/>
  <c r="AY6" i="1"/>
  <c r="AX6" i="1" s="1"/>
  <c r="AY7" i="1"/>
  <c r="AX7" i="1" s="1"/>
  <c r="AY8" i="1"/>
  <c r="AX8" i="1" s="1"/>
  <c r="AY9" i="1"/>
  <c r="AX9" i="1" s="1"/>
  <c r="AX11" i="1"/>
  <c r="BB11" i="1"/>
  <c r="BB13" i="1"/>
  <c r="AX13" i="1"/>
  <c r="AX15" i="1"/>
  <c r="BB15" i="1"/>
  <c r="BB12" i="1"/>
  <c r="BB14" i="1"/>
  <c r="BB16" i="1"/>
  <c r="AN21" i="1" l="1"/>
  <c r="AJ21" i="1"/>
  <c r="AH21" i="1"/>
  <c r="AF21" i="1"/>
  <c r="AL21" i="1" s="1"/>
  <c r="AK21" i="1" s="1"/>
  <c r="AN20" i="1"/>
  <c r="AJ20" i="1"/>
  <c r="AH20" i="1"/>
  <c r="AF20" i="1"/>
  <c r="AL20" i="1" s="1"/>
  <c r="AN19" i="1"/>
  <c r="AJ19" i="1"/>
  <c r="AH19" i="1"/>
  <c r="AF19" i="1"/>
  <c r="AL19" i="1" s="1"/>
  <c r="AN18" i="1"/>
  <c r="AJ18" i="1"/>
  <c r="AH18" i="1"/>
  <c r="AF18" i="1"/>
  <c r="AL18" i="1" s="1"/>
  <c r="AK18" i="1" s="1"/>
  <c r="AN17" i="1"/>
  <c r="AJ17" i="1"/>
  <c r="AH17" i="1"/>
  <c r="AL17" i="1" s="1"/>
  <c r="AK17" i="1" s="1"/>
  <c r="AF17" i="1"/>
  <c r="AN16" i="1"/>
  <c r="AJ16" i="1"/>
  <c r="AH16" i="1"/>
  <c r="AF16" i="1"/>
  <c r="AN15" i="1"/>
  <c r="AJ15" i="1"/>
  <c r="AH15" i="1"/>
  <c r="AF15" i="1"/>
  <c r="AN14" i="1"/>
  <c r="AJ14" i="1"/>
  <c r="AH14" i="1"/>
  <c r="AF14" i="1"/>
  <c r="AN13" i="1"/>
  <c r="AJ13" i="1"/>
  <c r="AH13" i="1"/>
  <c r="AF13" i="1"/>
  <c r="AN12" i="1"/>
  <c r="AJ12" i="1"/>
  <c r="AH12" i="1"/>
  <c r="AF12" i="1"/>
  <c r="AN11" i="1"/>
  <c r="AJ11" i="1"/>
  <c r="AH11" i="1"/>
  <c r="AF11" i="1"/>
  <c r="AN10" i="1"/>
  <c r="AJ10" i="1"/>
  <c r="AH10" i="1"/>
  <c r="AF10" i="1"/>
  <c r="AN9" i="1"/>
  <c r="AJ9" i="1"/>
  <c r="AL9" i="1" s="1"/>
  <c r="AK9" i="1" s="1"/>
  <c r="AH9" i="1"/>
  <c r="AF9" i="1"/>
  <c r="AN8" i="1"/>
  <c r="AO8" i="1" s="1"/>
  <c r="AP8" i="1" s="1"/>
  <c r="AJ8" i="1"/>
  <c r="AH8" i="1"/>
  <c r="AF8" i="1"/>
  <c r="AN7" i="1"/>
  <c r="AO7" i="1" s="1"/>
  <c r="AP7" i="1" s="1"/>
  <c r="AJ7" i="1"/>
  <c r="AH7" i="1"/>
  <c r="AF7" i="1"/>
  <c r="AN6" i="1"/>
  <c r="AO6" i="1" s="1"/>
  <c r="AP6" i="1" s="1"/>
  <c r="AJ6" i="1"/>
  <c r="AH6" i="1"/>
  <c r="AF6" i="1"/>
  <c r="AN5" i="1"/>
  <c r="AO5" i="1" s="1"/>
  <c r="AP5" i="1" s="1"/>
  <c r="AJ5" i="1"/>
  <c r="AH5" i="1"/>
  <c r="AF5" i="1"/>
  <c r="AN4" i="1"/>
  <c r="AO4" i="1" s="1"/>
  <c r="AP4" i="1" s="1"/>
  <c r="AJ4" i="1"/>
  <c r="AH4" i="1"/>
  <c r="AF4" i="1"/>
  <c r="AN3" i="1"/>
  <c r="AO3" i="1" s="1"/>
  <c r="AP3" i="1" s="1"/>
  <c r="AJ3" i="1"/>
  <c r="AH3" i="1"/>
  <c r="AF3" i="1"/>
  <c r="AN2" i="1"/>
  <c r="AO2" i="1" s="1"/>
  <c r="AP2" i="1" s="1"/>
  <c r="AJ2" i="1"/>
  <c r="AH2" i="1"/>
  <c r="AF2" i="1"/>
  <c r="AL2" i="1" l="1"/>
  <c r="AK2" i="1" s="1"/>
  <c r="AL3" i="1"/>
  <c r="AK3" i="1" s="1"/>
  <c r="AL4" i="1"/>
  <c r="AK4" i="1" s="1"/>
  <c r="AL5" i="1"/>
  <c r="AK5" i="1" s="1"/>
  <c r="AL6" i="1"/>
  <c r="AK6" i="1" s="1"/>
  <c r="AL7" i="1"/>
  <c r="AK7" i="1" s="1"/>
  <c r="AL8" i="1"/>
  <c r="AK8" i="1" s="1"/>
  <c r="AO9" i="1"/>
  <c r="AL10" i="1"/>
  <c r="AK10" i="1" s="1"/>
  <c r="AL11" i="1"/>
  <c r="AK11" i="1" s="1"/>
  <c r="AL12" i="1"/>
  <c r="AK12" i="1" s="1"/>
  <c r="AL13" i="1"/>
  <c r="AK13" i="1" s="1"/>
  <c r="AL14" i="1"/>
  <c r="AK14" i="1" s="1"/>
  <c r="AL15" i="1"/>
  <c r="AO15" i="1" s="1"/>
  <c r="AL16" i="1"/>
  <c r="AO16" i="1" s="1"/>
  <c r="AO17" i="1"/>
  <c r="AO19" i="1"/>
  <c r="AK19" i="1"/>
  <c r="AK20" i="1"/>
  <c r="AO20" i="1"/>
  <c r="AO11" i="1"/>
  <c r="AO12" i="1"/>
  <c r="AK15" i="1"/>
  <c r="AK16" i="1"/>
  <c r="AO18" i="1"/>
  <c r="AO21" i="1"/>
  <c r="AO10" i="1"/>
  <c r="AO13" i="1"/>
  <c r="AO14" i="1"/>
  <c r="AA17" i="1" l="1"/>
  <c r="W17" i="1"/>
  <c r="U17" i="1"/>
  <c r="S17" i="1"/>
  <c r="AA16" i="1"/>
  <c r="W16" i="1"/>
  <c r="U16" i="1"/>
  <c r="S16" i="1"/>
  <c r="AA15" i="1"/>
  <c r="W15" i="1"/>
  <c r="U15" i="1"/>
  <c r="S15" i="1"/>
  <c r="AA14" i="1"/>
  <c r="W14" i="1"/>
  <c r="U14" i="1"/>
  <c r="S14" i="1"/>
  <c r="AA13" i="1"/>
  <c r="W13" i="1"/>
  <c r="U13" i="1"/>
  <c r="S13" i="1"/>
  <c r="AA12" i="1"/>
  <c r="W12" i="1"/>
  <c r="U12" i="1"/>
  <c r="S12" i="1"/>
  <c r="AA11" i="1"/>
  <c r="W11" i="1"/>
  <c r="U11" i="1"/>
  <c r="S11" i="1"/>
  <c r="AA10" i="1"/>
  <c r="W10" i="1"/>
  <c r="U10" i="1"/>
  <c r="S10" i="1"/>
  <c r="AA8" i="1"/>
  <c r="AB8" i="1" s="1"/>
  <c r="AC8" i="1" s="1"/>
  <c r="W8" i="1"/>
  <c r="U8" i="1"/>
  <c r="S8" i="1"/>
  <c r="AA7" i="1"/>
  <c r="AB7" i="1" s="1"/>
  <c r="AC7" i="1" s="1"/>
  <c r="W7" i="1"/>
  <c r="U7" i="1"/>
  <c r="S7" i="1"/>
  <c r="AB6" i="1"/>
  <c r="AC6" i="1" s="1"/>
  <c r="AA6" i="1"/>
  <c r="W6" i="1"/>
  <c r="U6" i="1"/>
  <c r="S6" i="1"/>
  <c r="Y6" i="1" s="1"/>
  <c r="X6" i="1" s="1"/>
  <c r="AA5" i="1"/>
  <c r="AB5" i="1" s="1"/>
  <c r="AC5" i="1" s="1"/>
  <c r="W5" i="1"/>
  <c r="U5" i="1"/>
  <c r="S5" i="1"/>
  <c r="AA4" i="1"/>
  <c r="AB4" i="1" s="1"/>
  <c r="AC4" i="1" s="1"/>
  <c r="W4" i="1"/>
  <c r="U4" i="1"/>
  <c r="S4" i="1"/>
  <c r="AA3" i="1"/>
  <c r="AB3" i="1" s="1"/>
  <c r="AC3" i="1" s="1"/>
  <c r="W3" i="1"/>
  <c r="U3" i="1"/>
  <c r="S3" i="1"/>
  <c r="AB2" i="1"/>
  <c r="AC2" i="1" s="1"/>
  <c r="AA2" i="1"/>
  <c r="W2" i="1"/>
  <c r="U2" i="1"/>
  <c r="S2" i="1"/>
  <c r="Y5" i="1" l="1"/>
  <c r="X5" i="1" s="1"/>
  <c r="Y10" i="1"/>
  <c r="Y11" i="1"/>
  <c r="X11" i="1" s="1"/>
  <c r="Y12" i="1"/>
  <c r="X12" i="1" s="1"/>
  <c r="Y13" i="1"/>
  <c r="X13" i="1" s="1"/>
  <c r="Y14" i="1"/>
  <c r="Y15" i="1"/>
  <c r="X15" i="1" s="1"/>
  <c r="Y16" i="1"/>
  <c r="X16" i="1" s="1"/>
  <c r="Y17" i="1"/>
  <c r="X17" i="1" s="1"/>
  <c r="Y3" i="1"/>
  <c r="X3" i="1" s="1"/>
  <c r="Y7" i="1"/>
  <c r="X7" i="1" s="1"/>
  <c r="Y2" i="1"/>
  <c r="X2" i="1" s="1"/>
  <c r="Y4" i="1"/>
  <c r="X4" i="1" s="1"/>
  <c r="Y8" i="1"/>
  <c r="X8" i="1" s="1"/>
  <c r="AB10" i="1"/>
  <c r="X10" i="1"/>
  <c r="AB14" i="1"/>
  <c r="X14" i="1"/>
  <c r="AB11" i="1"/>
  <c r="AB13" i="1"/>
  <c r="AB17" i="1"/>
  <c r="AB16" i="1" l="1"/>
  <c r="AB12" i="1"/>
  <c r="AB15" i="1"/>
  <c r="N22" i="1"/>
  <c r="J22" i="1"/>
  <c r="H22" i="1"/>
  <c r="F22" i="1"/>
  <c r="L22" i="1" s="1"/>
  <c r="K22" i="1" s="1"/>
  <c r="N21" i="1"/>
  <c r="J21" i="1"/>
  <c r="H21" i="1"/>
  <c r="F21" i="1"/>
  <c r="L21" i="1" s="1"/>
  <c r="N20" i="1"/>
  <c r="J20" i="1"/>
  <c r="H20" i="1"/>
  <c r="F20" i="1"/>
  <c r="L20" i="1" s="1"/>
  <c r="K20" i="1" s="1"/>
  <c r="N19" i="1"/>
  <c r="J19" i="1"/>
  <c r="H19" i="1"/>
  <c r="F19" i="1"/>
  <c r="L19" i="1" s="1"/>
  <c r="N18" i="1"/>
  <c r="J18" i="1"/>
  <c r="H18" i="1"/>
  <c r="F18" i="1"/>
  <c r="L18" i="1" s="1"/>
  <c r="K18" i="1" s="1"/>
  <c r="N17" i="1"/>
  <c r="J17" i="1"/>
  <c r="H17" i="1"/>
  <c r="F17" i="1"/>
  <c r="L17" i="1" s="1"/>
  <c r="N16" i="1"/>
  <c r="J16" i="1"/>
  <c r="H16" i="1"/>
  <c r="F16" i="1"/>
  <c r="L16" i="1" s="1"/>
  <c r="K16" i="1" s="1"/>
  <c r="N15" i="1"/>
  <c r="J15" i="1"/>
  <c r="H15" i="1"/>
  <c r="F15" i="1"/>
  <c r="L15" i="1" s="1"/>
  <c r="N14" i="1"/>
  <c r="J14" i="1"/>
  <c r="H14" i="1"/>
  <c r="F14" i="1"/>
  <c r="L14" i="1" s="1"/>
  <c r="K14" i="1" s="1"/>
  <c r="N13" i="1"/>
  <c r="J13" i="1"/>
  <c r="H13" i="1"/>
  <c r="F13" i="1"/>
  <c r="L13" i="1" s="1"/>
  <c r="N12" i="1"/>
  <c r="J12" i="1"/>
  <c r="H12" i="1"/>
  <c r="F12" i="1"/>
  <c r="L12" i="1" s="1"/>
  <c r="K12" i="1" s="1"/>
  <c r="N11" i="1"/>
  <c r="J11" i="1"/>
  <c r="H11" i="1"/>
  <c r="F11" i="1"/>
  <c r="L11" i="1" s="1"/>
  <c r="N10" i="1"/>
  <c r="J10" i="1"/>
  <c r="H10" i="1"/>
  <c r="F10" i="1"/>
  <c r="L10" i="1" s="1"/>
  <c r="K10" i="1" s="1"/>
  <c r="N9" i="1"/>
  <c r="J9" i="1"/>
  <c r="H9" i="1"/>
  <c r="F9" i="1"/>
  <c r="L9" i="1" s="1"/>
  <c r="N8" i="1"/>
  <c r="J8" i="1"/>
  <c r="H8" i="1"/>
  <c r="F8" i="1"/>
  <c r="L8" i="1" s="1"/>
  <c r="K8" i="1" s="1"/>
  <c r="N7" i="1"/>
  <c r="J7" i="1"/>
  <c r="H7" i="1"/>
  <c r="F7" i="1"/>
  <c r="L7" i="1" s="1"/>
  <c r="K7" i="1" s="1"/>
  <c r="N6" i="1"/>
  <c r="J6" i="1"/>
  <c r="H6" i="1"/>
  <c r="F6" i="1"/>
  <c r="L6" i="1" s="1"/>
  <c r="K6" i="1" s="1"/>
  <c r="N5" i="1"/>
  <c r="J5" i="1"/>
  <c r="H5" i="1"/>
  <c r="F5" i="1"/>
  <c r="L5" i="1" s="1"/>
  <c r="K5" i="1" s="1"/>
  <c r="N4" i="1"/>
  <c r="J4" i="1"/>
  <c r="H4" i="1"/>
  <c r="F4" i="1"/>
  <c r="L4" i="1" s="1"/>
  <c r="K4" i="1" s="1"/>
  <c r="N3" i="1"/>
  <c r="J3" i="1"/>
  <c r="H3" i="1"/>
  <c r="F3" i="1"/>
  <c r="L3" i="1" s="1"/>
  <c r="K3" i="1" s="1"/>
  <c r="N2" i="1"/>
  <c r="J2" i="1"/>
  <c r="H2" i="1"/>
  <c r="F2" i="1"/>
  <c r="L2" i="1" s="1"/>
  <c r="K2" i="1" s="1"/>
  <c r="O2" i="1" l="1"/>
  <c r="P2" i="1" s="1"/>
  <c r="O3" i="1"/>
  <c r="P3" i="1" s="1"/>
  <c r="O4" i="1"/>
  <c r="P4" i="1" s="1"/>
  <c r="O5" i="1"/>
  <c r="P5" i="1" s="1"/>
  <c r="O6" i="1"/>
  <c r="P6" i="1" s="1"/>
  <c r="O7" i="1"/>
  <c r="P7" i="1" s="1"/>
  <c r="O8" i="1"/>
  <c r="P8" i="1" s="1"/>
  <c r="O9" i="1"/>
  <c r="K9" i="1"/>
  <c r="O11" i="1"/>
  <c r="K11" i="1"/>
  <c r="O13" i="1"/>
  <c r="K13" i="1"/>
  <c r="O15" i="1"/>
  <c r="K15" i="1"/>
  <c r="O17" i="1"/>
  <c r="K17" i="1"/>
  <c r="O19" i="1"/>
  <c r="K19" i="1"/>
  <c r="O21" i="1"/>
  <c r="K21" i="1"/>
  <c r="O10" i="1"/>
  <c r="O12" i="1"/>
  <c r="O14" i="1"/>
  <c r="O16" i="1"/>
  <c r="O18" i="1"/>
  <c r="O20" i="1"/>
  <c r="O22" i="1"/>
  <c r="CA22" i="1" l="1"/>
  <c r="BW22" i="1"/>
  <c r="BU22" i="1"/>
  <c r="BS22" i="1"/>
  <c r="CA21" i="1"/>
  <c r="BW21" i="1"/>
  <c r="BU21" i="1"/>
  <c r="BS21" i="1"/>
  <c r="CA20" i="1"/>
  <c r="BW20" i="1"/>
  <c r="BU20" i="1"/>
  <c r="BS20" i="1"/>
  <c r="CA19" i="1"/>
  <c r="BW19" i="1"/>
  <c r="BU19" i="1"/>
  <c r="BS19" i="1"/>
  <c r="CA18" i="1"/>
  <c r="BW18" i="1"/>
  <c r="BU18" i="1"/>
  <c r="BS18" i="1"/>
  <c r="CA17" i="1"/>
  <c r="BW17" i="1"/>
  <c r="BU17" i="1"/>
  <c r="BS17" i="1"/>
  <c r="BY17" i="1" l="1"/>
  <c r="BY18" i="1"/>
  <c r="BX18" i="1" s="1"/>
  <c r="BY19" i="1"/>
  <c r="BY20" i="1"/>
  <c r="BY21" i="1"/>
  <c r="BY22" i="1"/>
  <c r="BX22" i="1" s="1"/>
  <c r="BX17" i="1"/>
  <c r="CB17" i="1"/>
  <c r="CC17" i="1" s="1"/>
  <c r="BX19" i="1"/>
  <c r="CB19" i="1"/>
  <c r="CC19" i="1" s="1"/>
  <c r="BX21" i="1"/>
  <c r="CB21" i="1"/>
  <c r="CC21" i="1" s="1"/>
  <c r="CB22" i="1"/>
  <c r="CB18" i="1"/>
  <c r="CC18" i="1" s="1"/>
  <c r="BX20" i="1"/>
  <c r="CB20" i="1"/>
  <c r="CC20" i="1" s="1"/>
  <c r="BA20" i="1" l="1"/>
  <c r="AW20" i="1"/>
  <c r="AU20" i="1"/>
  <c r="AS20" i="1"/>
  <c r="BA19" i="1"/>
  <c r="AW19" i="1"/>
  <c r="AU19" i="1"/>
  <c r="AS19" i="1"/>
  <c r="BA18" i="1"/>
  <c r="AW18" i="1"/>
  <c r="AU18" i="1"/>
  <c r="AS18" i="1"/>
  <c r="BA17" i="1"/>
  <c r="AW17" i="1"/>
  <c r="AU17" i="1"/>
  <c r="AS17" i="1"/>
  <c r="AY17" i="1" l="1"/>
  <c r="AY18" i="1"/>
  <c r="AX18" i="1" s="1"/>
  <c r="AY19" i="1"/>
  <c r="BB19" i="1" s="1"/>
  <c r="AY20" i="1"/>
  <c r="AX20" i="1" s="1"/>
  <c r="BB17" i="1"/>
  <c r="AX17" i="1"/>
  <c r="BB18" i="1"/>
  <c r="AX19" i="1" l="1"/>
  <c r="BB20" i="1"/>
  <c r="AA24" i="1"/>
  <c r="W24" i="1"/>
  <c r="U24" i="1"/>
  <c r="S24" i="1"/>
  <c r="AA23" i="1"/>
  <c r="W23" i="1"/>
  <c r="U23" i="1"/>
  <c r="S23" i="1"/>
  <c r="AA22" i="1"/>
  <c r="W22" i="1"/>
  <c r="U22" i="1"/>
  <c r="S22" i="1"/>
  <c r="AA21" i="1"/>
  <c r="W21" i="1"/>
  <c r="U21" i="1"/>
  <c r="S21" i="1"/>
  <c r="AA20" i="1"/>
  <c r="W20" i="1"/>
  <c r="U20" i="1"/>
  <c r="S20" i="1"/>
  <c r="Y20" i="1" s="1"/>
  <c r="AA19" i="1"/>
  <c r="W19" i="1"/>
  <c r="U19" i="1"/>
  <c r="S19" i="1"/>
  <c r="Y19" i="1" s="1"/>
  <c r="AA18" i="1"/>
  <c r="W18" i="1"/>
  <c r="U18" i="1"/>
  <c r="S18" i="1"/>
  <c r="Y18" i="1" s="1"/>
  <c r="Y21" i="1" l="1"/>
  <c r="Y22" i="1"/>
  <c r="X22" i="1" s="1"/>
  <c r="Y23" i="1"/>
  <c r="X23" i="1" s="1"/>
  <c r="Y24" i="1"/>
  <c r="X24" i="1" s="1"/>
  <c r="AB18" i="1"/>
  <c r="AC18" i="1" s="1"/>
  <c r="X18" i="1"/>
  <c r="AB19" i="1"/>
  <c r="AC19" i="1" s="1"/>
  <c r="X19" i="1"/>
  <c r="AB21" i="1"/>
  <c r="X21" i="1"/>
  <c r="AB23" i="1"/>
  <c r="AB22" i="1"/>
  <c r="AB24" i="1"/>
  <c r="AB20" i="1"/>
  <c r="AC20" i="1" s="1"/>
  <c r="X20" i="1"/>
  <c r="N23" i="1"/>
  <c r="J23" i="1"/>
  <c r="H23" i="1"/>
  <c r="F23" i="1"/>
  <c r="L23" i="1" l="1"/>
  <c r="K23" i="1" s="1"/>
  <c r="O23" i="1" l="1"/>
  <c r="CA23" i="1"/>
  <c r="BW23" i="1"/>
  <c r="BU23" i="1"/>
  <c r="BS23" i="1"/>
  <c r="BY23" i="1" s="1"/>
  <c r="CB23" i="1" l="1"/>
  <c r="CC23" i="1" s="1"/>
  <c r="BX23" i="1"/>
  <c r="BA22" i="1" l="1"/>
  <c r="AW22" i="1"/>
  <c r="AU22" i="1"/>
  <c r="AS22" i="1"/>
  <c r="BA21" i="1"/>
  <c r="AW21" i="1"/>
  <c r="AU21" i="1"/>
  <c r="AS21" i="1"/>
  <c r="AY22" i="1" l="1"/>
  <c r="AX22" i="1" s="1"/>
  <c r="AY21" i="1"/>
  <c r="BB21" i="1"/>
  <c r="BC21" i="1" s="1"/>
  <c r="AX21" i="1"/>
  <c r="BC17" i="1"/>
  <c r="BC18" i="1"/>
  <c r="BC19" i="1"/>
  <c r="BC20" i="1"/>
  <c r="BB22" i="1"/>
  <c r="BC22" i="1" s="1"/>
  <c r="AN24" i="1" l="1"/>
  <c r="AJ24" i="1"/>
  <c r="AH24" i="1"/>
  <c r="AF24" i="1"/>
  <c r="AN23" i="1"/>
  <c r="AJ23" i="1"/>
  <c r="AH23" i="1"/>
  <c r="AF23" i="1"/>
  <c r="AN22" i="1"/>
  <c r="AJ22" i="1"/>
  <c r="AH22" i="1"/>
  <c r="AF22" i="1"/>
  <c r="AL22" i="1" l="1"/>
  <c r="AL23" i="1"/>
  <c r="AL24" i="1"/>
  <c r="AK22" i="1"/>
  <c r="AO22" i="1"/>
  <c r="AP22" i="1" s="1"/>
  <c r="AK23" i="1"/>
  <c r="AO23" i="1"/>
  <c r="AP23" i="1" s="1"/>
  <c r="AK24" i="1"/>
  <c r="AO24" i="1"/>
  <c r="AP24" i="1" s="1"/>
  <c r="G13" i="2" l="1"/>
  <c r="G12" i="2"/>
  <c r="G11" i="2"/>
  <c r="G10" i="2"/>
  <c r="G9" i="2"/>
  <c r="G8" i="2"/>
  <c r="C13" i="2"/>
  <c r="C12" i="2"/>
  <c r="C11" i="2"/>
  <c r="C10" i="2"/>
  <c r="C9" i="2"/>
  <c r="C8" i="2"/>
  <c r="J8" i="2" l="1"/>
  <c r="G15" i="2"/>
  <c r="J10" i="2"/>
  <c r="J12" i="2"/>
  <c r="J9" i="2"/>
  <c r="J13" i="2"/>
  <c r="J11" i="2"/>
  <c r="J15" i="2" l="1"/>
</calcChain>
</file>

<file path=xl/sharedStrings.xml><?xml version="1.0" encoding="utf-8"?>
<sst xmlns="http://schemas.openxmlformats.org/spreadsheetml/2006/main" count="302" uniqueCount="48">
  <si>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</si>
  <si>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</si>
  <si>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</si>
  <si>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</si>
  <si>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</si>
  <si>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</si>
  <si>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</si>
  <si>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</si>
  <si>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</si>
  <si>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</si>
  <si>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</si>
  <si>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</si>
  <si>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</si>
  <si>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</si>
  <si>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</si>
  <si>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</si>
  <si>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</si>
  <si>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</si>
  <si>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</si>
  <si>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</si>
  <si>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</si>
  <si>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</si>
  <si>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</si>
  <si>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</si>
  <si>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ANATOMIA</t>
  </si>
  <si>
    <t>ΦΥΣΙΟΛΟΓΙΑ</t>
  </si>
  <si>
    <t>ΔΕΡΜΑΤΟΛΟΓΙΑ Ι</t>
  </si>
  <si>
    <t>ΑΙΣΘΗΤΙΚΗ ΠΡΟΣΩΠΟΥ Ι</t>
  </si>
  <si>
    <t>ΠΡΟΣΩΠΟΛΟΓΙΑ-ΨΙΜΥΘΙΩΣΗ ΠΡΟΣΩΠΟΥ</t>
  </si>
  <si>
    <t>ΕΙΔΙΚΑ ΘΕΜΑΤΑ ΦΥΣΙΚΗΣ</t>
  </si>
  <si>
    <t xml:space="preserve">ΑΝΟΡΓΑΝΗ - ΟΡΓΑΝΙΚΗ ΧΗΜΕΙΑ </t>
  </si>
  <si>
    <t>ΜΑΘΗΜΑ
B' ΕΞΑΜΗΝΟ</t>
  </si>
  <si>
    <t>Α ΒΟΗΘΕΙΕΣ</t>
  </si>
  <si>
    <t>ΔΕΡΜΑΤΟΛΟΓΙΑ ΙΙ</t>
  </si>
  <si>
    <t>ΤΕΝΙΚΗ ΨΙΜΥΘΙΩΣΗ ΘΕΑΜΑΤΟΣ</t>
  </si>
  <si>
    <t>ΚΟΣΜΗΤΟΛΟΓΙΑ Ι</t>
  </si>
  <si>
    <t>ΑΙΣ. ΠΡΟΣΩΠΟΥ ΙΙ</t>
  </si>
  <si>
    <t>Δημητρίου Γιώτα</t>
  </si>
  <si>
    <t>Ασσιώτου Γρηγόρια</t>
  </si>
  <si>
    <t>Αυγουστή Νίκη</t>
  </si>
  <si>
    <t>Κωνσταντινίδη Άννα Μαρία</t>
  </si>
  <si>
    <t>Λεωνίδου Μαργαρίτα</t>
  </si>
  <si>
    <t>Λουκά Νικολέττα</t>
  </si>
  <si>
    <t>Πινδάρου Βαρβάρα</t>
  </si>
  <si>
    <t>Σαραντή Μαρία Μαρίκα</t>
  </si>
  <si>
    <t>απορίπτεται</t>
  </si>
  <si>
    <t>προάγεται</t>
  </si>
  <si>
    <t>Ζάκου Μαρία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</si>
</sst>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  <font>
      <i/>
      <sz val="11"/>
      <color indexed="9"/>
      <name val="Times New Roman"/>
      <family val="1"/>
      <charset val="161"/>
    </font>
    <font>
      <b/>
      <i/>
      <sz val="11"/>
      <color indexed="9"/>
      <name val="Times New Roman"/>
      <family val="1"/>
      <charset val="16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1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8" fillId="2" borderId="6" xfId="1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" fontId="8" fillId="2" borderId="6" xfId="1" applyNumberFormat="1" applyFont="1" applyFill="1" applyBorder="1" applyAlignment="1" applyProtection="1">
      <alignment horizontal="center" wrapText="1"/>
      <protection locked="0"/>
    </xf>
    <xf numFmtId="164" fontId="9" fillId="0" borderId="6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3" fillId="0" borderId="0" xfId="0" applyFont="1"/>
    <xf numFmtId="0" fontId="0" fillId="0" borderId="7" xfId="0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0" xfId="0" applyFont="1" applyBorder="1" applyAlignment="1"/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7" fillId="0" borderId="0" xfId="0" applyFont="1" applyFill="1" applyBorder="1" applyAlignment="1"/>
    <xf numFmtId="0" fontId="7" fillId="0" borderId="1" xfId="1" applyFont="1" applyBorder="1" applyAlignment="1" applyProtection="1">
      <alignment horizontal="center" vertical="center" wrapText="1"/>
      <protection locked="0"/>
    </xf>
    <xf numFmtId="0" fontId="6" fillId="4" borderId="16" xfId="0" applyNumberFormat="1" applyFont="1" applyFill="1" applyBorder="1" applyAlignment="1">
      <alignment horizontal="center" wrapText="1"/>
    </xf>
    <xf numFmtId="164" fontId="19" fillId="5" borderId="16" xfId="0" applyNumberFormat="1" applyFont="1" applyFill="1" applyBorder="1" applyAlignment="1">
      <alignment horizontal="center" wrapText="1"/>
    </xf>
    <xf numFmtId="1" fontId="6" fillId="4" borderId="16" xfId="0" applyNumberFormat="1" applyFont="1" applyFill="1" applyBorder="1" applyAlignment="1">
      <alignment horizontal="center" wrapText="1"/>
    </xf>
    <xf numFmtId="164" fontId="20" fillId="5" borderId="16" xfId="0" applyNumberFormat="1" applyFont="1" applyFill="1" applyBorder="1" applyAlignment="1">
      <alignment horizontal="center" wrapText="1"/>
    </xf>
    <xf numFmtId="49" fontId="19" fillId="5" borderId="17" xfId="0" applyNumberFormat="1" applyFont="1" applyFill="1" applyBorder="1" applyAlignment="1">
      <alignment horizontal="left" wrapText="1"/>
    </xf>
    <xf numFmtId="1" fontId="19" fillId="5" borderId="17" xfId="0" applyNumberFormat="1" applyFont="1" applyFill="1" applyBorder="1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" fontId="6" fillId="0" borderId="18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32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92442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" name="Text Box 2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8" name="Text Box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9" name="Text Box 2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10" name="Text Box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13" name="Text Box 3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4" name="Text Box 3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93395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15" name="Text Box 3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17" name="Text Box 4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552950" y="1371600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20" name="Text Box 6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21" name="Text Box 6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99122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22" name="Text Box 6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3890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24" name="Line 6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V="1">
          <a:off x="48958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5" name="Line 6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26" name="Line 6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63722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7" name="Line 6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4" name="Line 6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5" name="Line 6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6" name="Line 6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7" name="Line 6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18" name="Line 2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19" name="Line 2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20" name="Line 54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21" name="Line 55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0" name="Line 6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1" name="Line 69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2" name="Line 6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3" name="Line 69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4" name="Line 67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5" name="Line 69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" name="Line 6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" name="Line 6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" name="Line 6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5" name="Line 6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" name="Line 6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" name="Line 6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8" name="Line 2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9" name="Line 2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50" name="Line 54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51" name="Line 5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" name="Line 6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3" name="Line 6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4" name="Line 6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5" name="Line 6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6" name="Line 6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7" name="Line 6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8" name="Line 6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9" name="Line 6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0" name="Line 6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1" name="Line 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2" name="Line 6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3" name="Line 6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" name="Line 6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" name="Line 6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" name="Line 6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" name="Line 6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9" name="Line 6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" name="Line 6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" name="Lin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2" name="Line 6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" name="Line 6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4" name="Line 6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" name="Line 6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" name="Line 6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" name="Line 6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8" name="Line 6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9" name="Line 6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80" name="Line 6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81" name="Line 6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2" name="Line 6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3" name="Line 6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" name="Line 6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" name="Line 6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" name="Line 6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7" name="Line 6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8" name="Line 6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9" name="Line 6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0" name="Line 6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1" name="Line 6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2" name="Line 6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3" name="Line 6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4" name="Line 6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5" name="Line 6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7" name="Line 6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8" name="Line 6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9" name="Line 6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0" name="Line 6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1" name="Line 6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2" name="Line 6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3" name="Line 6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4" name="Line 6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5" name="Line 6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0" name="Line 6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1" name="Line 6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2" name="Line 6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3" name="Line 6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4" name="Line 67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5" name="Line 6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6" name="Line 6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7" name="Line 6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8" name="Line 6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9" name="Line 6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0" name="Line 6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1" name="Line 6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2" name="Line 6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3" name="Line 6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4" name="Line 6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5" name="Line 6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6" name="Line 67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7" name="Line 6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8" name="Line 6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9" name="Line 6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0" name="Line 67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1" name="Line 6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2" name="Line 67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3" name="Line 6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4" name="Line 6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5" name="Line 6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6" name="Line 67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7" name="Line 6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8" name="Line 6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9" name="Line 6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0" name="Line 6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1" name="Line 6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2" name="Line 6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3" name="Line 6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4" name="Line 6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5" name="Line 6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6" name="Line 6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7" name="Line 6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8" name="Line 6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9" name="Line 6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0" name="Line 67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1" name="Line 6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2" name="Line 67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3" name="Line 6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4" name="Line 67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5" name="Line 6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6" name="Line 6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7" name="Line 6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38" name="Line 6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39" name="Line 6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0" name="Line 67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1" name="Line 6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2" name="Line 67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3" name="Line 6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4" name="Line 67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5" name="Line 6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6" name="Line 67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7" name="Line 6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8" name="Line 6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9" name="Line 6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0" name="Line 6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1" name="Line 6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2" name="Line 67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3" name="Line 6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4" name="Line 67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5" name="Line 6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6" name="Line 6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7" name="Line 6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8" name="Line 6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9" name="Line 6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60" name="Line 67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61" name="Line 6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2" name="Line 6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3" name="Line 6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4" name="Line 6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5" name="Line 6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6" name="Line 6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7" name="Line 6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8" name="Line 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9" name="Line 6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0" name="Line 6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1" name="Line 6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2" name="Line 6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3" name="Line 6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4" name="Line 6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5" name="Line 6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6" name="Line 67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7" name="Line 6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8" name="Line 6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9" name="Line 6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0" name="Line 6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1" name="Line 6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2" name="Line 6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3" name="Line 6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4" name="Line 6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5" name="Line 6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6" name="Line 67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7" name="Line 6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8" name="Line 6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9" name="Line 6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0" name="Line 6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1" name="Line 6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2" name="Line 67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3" name="Line 6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4" name="Line 6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5" name="Line 6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6" name="Line 67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7" name="Line 6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8" name="Line 6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9" name="Line 6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0" name="Line 6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1" name="Line 6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2" name="Line 6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3" name="Line 6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4" name="Line 6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5" name="Line 6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6" name="Line 6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7" name="Line 6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8" name="Line 6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9" name="Line 6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0" name="Text Box 3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1" name="Line 67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2" name="Line 6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" name="Line 6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4" name="Line 6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" name="Line 6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" name="Line 67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" name="Line 6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" name="Line 6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9" name="Line 6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" name="Line 67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" name="Line 6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2" name="Line 6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3" name="Line 6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4" name="Line 67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5" name="Line 6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6" name="Line 6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7" name="Line 6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8" name="Line 6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9" name="Line 6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0" name="Line 67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1" name="Line 6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2" name="Line 67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3" name="Line 6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4" name="Line 6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5" name="Line 6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6" name="Line 6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7" name="Line 6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8" name="Line 6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9" name="Line 6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0" name="Line 6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1" name="Line 6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2" name="Line 6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3" name="Line 6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4" name="Line 6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5" name="Line 6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6" name="Line 6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7" name="Line 6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8" name="Line 6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9" name="Line 6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0" name="Line 67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1" name="Line 6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2" name="Line 6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3" name="Line 6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4" name="Line 67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5" name="Line 6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6" name="Line 6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7" name="Line 6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" name="Line 6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" name="Line 6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0" name="Line 6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1" name="Line 6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2" name="Line 6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3" name="Line 6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4" name="Line 6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5" name="Line 6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6" name="Line 6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7" name="Line 6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8" name="Line 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9" name="Line 6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0" name="Line 6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1" name="Line 6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2" name="Line 67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3" name="Line 6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4" name="Line 67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5" name="Line 6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6" name="Line 6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7" name="Line 6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8" name="Line 6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9" name="Line 6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0" name="Line 6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1" name="Line 6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2" name="Line 6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3" name="Line 6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4" name="Line 6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5" name="Line 6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6" name="Line 6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7" name="Line 6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8" name="Line 6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9" name="Line 6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0" name="Line 6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1" name="Line 6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2" name="Line 6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3" name="Line 6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4" name="Line 6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5" name="Line 6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6" name="Line 6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7" name="Line 6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8" name="Line 6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9" name="Line 6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0" name="Line 6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1" name="Line 6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2" name="Line 6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3" name="Line 6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4" name="Line 6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5" name="Line 6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6" name="Line 6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7" name="Line 6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08" name="Line 6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09" name="Line 6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0" name="Line 6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1" name="Line 6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2" name="Line 6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3" name="Line 6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4" name="Line 6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5" name="Line 6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6" name="Line 6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7" name="Line 6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8" name="Line 6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9" name="Line 6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0" name="Line 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1" name="Line 6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2" name="Line 6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3" name="Line 6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4" name="Line 6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5" name="Line 6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6" name="Line 6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7" name="Line 6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8" name="Line 6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9" name="Line 6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0" name="Line 6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1" name="Line 6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2" name="Line 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3" name="Line 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4" name="Line 6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5" name="Line 6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6" name="Line 6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7" name="Line 6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8" name="Line 6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9" name="Line 6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0" name="Line 6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1" name="Line 6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2" name="Line 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3" name="Line 6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4" name="Line 67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5" name="Line 6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6" name="Line 6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7" name="Line 6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8" name="Line 6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9" name="Line 6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" name="Line 6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" name="Line 6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" name="Line 6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" name="Line 6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" name="Line 6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5" name="Line 6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" name="Line 6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" name="Line 6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" name="Line 6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" name="Line 6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0" name="Line 6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1" name="Line 6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2" name="Line 6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3" name="Line 6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4" name="Line 6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5" name="Line 6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6" name="Line 6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7" name="Line 6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8" name="Line 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9" name="Line 6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0" name="Line 67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1" name="Line 6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2" name="Line 6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3" name="Line 6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4" name="Line 6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5" name="Line 6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6" name="Line 6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7" name="Line 6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8" name="Line 6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9" name="Line 6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0" name="Line 67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1" name="Line 6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2" name="Line 6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3" name="Line 6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4" name="Line 6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5" name="Line 6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6" name="Line 6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7" name="Line 6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8" name="Line 6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9" name="Line 6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0" name="Line 6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1" name="Line 6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2" name="Line 6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3" name="Line 6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4" name="Line 6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5" name="Line 6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6" name="Line 6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7" name="Line 6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8" name="Line 6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9" name="Line 6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0" name="Line 6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1" name="Line 6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2" name="Line 6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3" name="Line 6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4" name="Line 6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5" name="Line 6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6" name="Line 6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7" name="Line 6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8" name="Line 6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9" name="Line 6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0" name="Line 67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1" name="Line 6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2" name="Line 6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3" name="Line 6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4" name="Line 67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5" name="Line 6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6" name="Line 6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7" name="Line 6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8" name="Line 6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9" name="Line 6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0" name="Line 6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1" name="Line 6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2" name="Line 6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3" name="Line 6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4" name="Line 67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5" name="Line 6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6" name="Line 6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7" name="Line 6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8" name="Line 6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9" name="Line 6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0" name="Line 67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1" name="Line 6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2" name="Line 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3" name="Line 6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4" name="Line 67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5" name="Line 6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6" name="Line 6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7" name="Line 6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8" name="Line 6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9" name="Line 6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0" name="Line 67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1" name="Line 6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2" name="Line 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3" name="Line 6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4" name="Line 6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5" name="Line 6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6" name="Line 6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7" name="Line 6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8" name="Line 6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9" name="Line 6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50" name="Line 67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51" name="Line 6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2" name="Line 6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3" name="Line 6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4" name="Line 67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5" name="Line 6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6" name="Line 6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7" name="Line 6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8" name="Line 6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9" name="Line 6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0" name="Line 6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1" name="Line 6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2" name="Line 6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3" name="Line 6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4" name="Line 67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5" name="Line 6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6" name="Line 6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7" name="Line 6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8" name="Line 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9" name="Line 6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0" name="Line 6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1" name="Line 6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2" name="Line 6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3" name="Line 6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4" name="Line 67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5" name="Line 6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6" name="Line 6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7" name="Line 6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8" name="Line 6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9" name="Line 6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0" name="Line 67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1" name="Line 6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2" name="Line 6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3" name="Line 6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4" name="Line 67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5" name="Line 6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6" name="Line 6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7" name="Line 6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8" name="Line 6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9" name="Line 6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0" name="Line 67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1" name="Line 6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2" name="Line 6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3" name="Line 6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4" name="Line 67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5" name="Line 6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6" name="Line 6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7" name="Line 6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8" name="Line 6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9" name="Line 6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0" name="Line 67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1" name="Line 6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2" name="Line 6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3" name="Line 6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4" name="Line 67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5" name="Line 6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6" name="Line 6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7" name="Line 6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8" name="Line 6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9" name="Line 6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0" name="Line 6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1" name="Line 6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2" name="Line 6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3" name="Line 6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4" name="Line 6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5" name="Line 6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6" name="Line 6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7" name="Line 6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8" name="Line 6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9" name="Line 6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0" name="Line 67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1" name="Line 6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2" name="Line 6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3" name="Line 6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4" name="Line 6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5" name="Line 6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6" name="Line 6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7" name="Line 6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8" name="Line 6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9" name="Line 6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0" name="Line 67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1" name="Line 6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2" name="Line 67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3" name="Line 6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4" name="Line 67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5" name="Line 6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6" name="Line 67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7" name="Line 6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8" name="Line 6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9" name="Line 6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0" name="Line 67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1" name="Line 6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2" name="Line 6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3" name="Line 6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4" name="Line 67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5" name="Line 6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6" name="Line 6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7" name="Line 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8" name="Line 6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49" name="Line 6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0" name="Line 67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1" name="Line 6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2" name="Line 67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3" name="Line 6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4" name="Line 67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5" name="Line 6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6" name="Line 67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7" name="Line 6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" name="Line 6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" name="Line 6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" name="Line 6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" name="Line 6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2" name="Line 67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3" name="Line 6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4" name="Line 6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5" name="Line 6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6" name="Line 6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7" name="Line 6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" name="Line 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" name="Line 6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70" name="Line 6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1" name="Line 6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672" name="Text Box 3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3" name="Line 6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674" name="Line 6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5" name="Line 6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6" name="Line 67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7" name="Line 6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8" name="Line 6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9" name="Line 6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0" name="Line 6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1" name="Line 6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2" name="Line 6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3" name="Line 6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4" name="Line 6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5" name="Line 6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6" name="Line 67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" name="Line 6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" name="Line 6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" name="Line 6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0" name="Line 6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1" name="Line 6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2" name="Line 67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3" name="Line 6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4" name="Line 6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5" name="Line 6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6" name="Line 67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7" name="Line 6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8" name="Line 6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9" name="Line 6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0" name="Line 6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1" name="Line 6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2" name="Line 67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3" name="Line 6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4" name="Line 67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" name="Line 6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6" name="Line 6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7" name="Line 6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" name="Line 6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" name="Line 6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" name="Line 6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1" name="Line 6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2" name="Line 6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3" name="Line 6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4" name="Line 6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5" name="Line 6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6" name="Line 67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7" name="Line 6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8" name="Line 6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9" name="Line 6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0" name="Line 67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1" name="Line 6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2" name="Line 67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3" name="Line 6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4" name="Line 67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5" name="Line 6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6" name="Line 67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7" name="Line 6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8" name="Line 6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9" name="Line 6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0" name="Line 6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1" name="Line 6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2" name="Line 67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3" name="Line 6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4" name="Line 6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5" name="Line 6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6" name="Line 6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7" name="Line 6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8" name="Line 6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9" name="Line 6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0" name="Line 6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1" name="Line 6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2" name="Line 6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3" name="Line 6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4" name="Line 6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5" name="Line 6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6" name="Line 6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7" name="Line 6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8" name="Line 6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9" name="Line 6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0" name="Line 67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1" name="Line 6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2" name="Line 67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3" name="Line 6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4" name="Line 6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5" name="Line 6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6" name="Line 67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7" name="Line 6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8" name="Line 6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9" name="Line 6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0" name="Line 67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1" name="Line 6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2" name="Line 67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3" name="Line 6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4" name="Line 6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5" name="Line 6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6" name="Line 67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7" name="Line 6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8" name="Line 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9" name="Line 6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0" name="Line 67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1" name="Line 6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2" name="Line 67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3" name="Line 6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4" name="Line 6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5" name="Line 6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6" name="Line 67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7" name="Line 6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8" name="Line 6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9" name="Line 6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0" name="Line 6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1" name="Line 6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2" name="Line 67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3" name="Line 6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4" name="Line 67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5" name="Line 6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6" name="Line 67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7" name="Line 6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8" name="Line 6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9" name="Line 6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0" name="Line 67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1" name="Line 6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2" name="Line 67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3" name="Line 6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4" name="Line 6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5" name="Line 6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6" name="Line 6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7" name="Line 6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8" name="Line 6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9" name="Line 6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0" name="Line 6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1" name="Line 6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2" name="Line 67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3" name="Line 6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4" name="Line 6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5" name="Line 6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6" name="Line 67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7" name="Line 6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8" name="Line 6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9" name="Line 6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0" name="Line 67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1" name="Line 6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2" name="Line 6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3" name="Line 6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4" name="Line 67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5" name="Line 6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6" name="Line 67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7" name="Line 6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18" name="Line 6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19" name="Line 6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0" name="Line 6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1" name="Line 6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2" name="Line 67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3" name="Line 6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4" name="Line 67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5" name="Line 6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6" name="Line 67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7" name="Line 6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8" name="Line 6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9" name="Line 6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0" name="Line 67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1" name="Line 6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2" name="Line 67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3" name="Line 6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4" name="Line 6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5" name="Line 6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6" name="Line 67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7" name="Line 6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8" name="Line 6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9" name="Line 6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0" name="Line 67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1" name="Line 6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" name="Line 67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" name="Line 6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" name="Line 67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" name="Line 6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" name="Line 6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" name="Line 6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8" name="Line 6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9" name="Line 6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0" name="Line 6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1" name="Line 6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2" name="Line 6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3" name="Line 6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4" name="Line 6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5" name="Line 6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6" name="Line 6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7" name="Line 6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8" name="Line 6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9" name="Line 6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0" name="Line 67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1" name="Line 6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2" name="Line 67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3" name="Line 6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4" name="Line 67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5" name="Line 6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6" name="Line 67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7" name="Line 6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8" name="Line 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9" name="Line 6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0" name="Line 67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1" name="Line 6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2" name="Line 67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3" name="Line 6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4" name="Line 67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5" name="Line 6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6" name="Line 6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7" name="Line 6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8" name="Line 6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9" name="Line 6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0" name="Line 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1" name="Line 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2" name="Line 6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3" name="Line 6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4" name="Line 6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5" name="Line 6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6" name="Line 67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7" name="Line 6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8" name="Line 6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9" name="Line 6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0" name="Line 67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1" name="Line 6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2" name="Line 6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3" name="Line 6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4" name="Line 67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5" name="Line 6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6" name="Line 67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7" name="Line 6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8" name="Line 6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9" name="Line 6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0" name="Line 67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1" name="Line 6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2" name="Line 6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3" name="Line 6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4" name="Line 67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5" name="Line 6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6" name="Line 6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7" name="Line 6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8" name="Line 6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9" name="Line 6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0" name="Line 6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1" name="Line 6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2" name="Line 6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3" name="Line 6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4" name="Line 67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5" name="Line 6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6" name="Line 6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7" name="Line 6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8" name="Line 6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9" name="Line 6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0" name="Line 67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1" name="Line 6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2" name="Line 6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3" name="Line 6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4" name="Line 6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5" name="Line 6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6" name="Line 67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7" name="Line 6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8" name="Line 6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9" name="Line 6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0" name="Line 6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1" name="Line 6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2" name="Line 6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3" name="Line 6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4" name="Line 67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5" name="Line 6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6" name="Line 67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7" name="Line 6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8" name="Line 6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9" name="Line 6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0" name="Line 6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1" name="Line 6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2" name="Line 67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3" name="Line 6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4" name="Line 67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5" name="Line 6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6" name="Line 67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7" name="Line 6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8" name="Line 6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9" name="Line 6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0" name="Line 6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1" name="Line 6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2" name="Line 67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3" name="Line 6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4" name="Line 67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5" name="Line 6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6" name="Line 67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7" name="Line 6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8" name="Line 6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9" name="Line 6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60" name="Line 6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61" name="Line 6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2" name="Line 6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3" name="Line 6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4" name="Line 6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5" name="Line 6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6" name="Line 6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7" name="Line 6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8" name="Line 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9" name="Line 6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0" name="Line 6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1" name="Line 6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2" name="Line 67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3" name="Line 6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4" name="Line 6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5" name="Line 6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6" name="Line 6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7" name="Line 6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8" name="Line 6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9" name="Line 6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0" name="Line 6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1" name="Line 6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2" name="Line 67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3" name="Line 6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4" name="Line 67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5" name="Line 6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6" name="Line 6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7" name="Line 6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8" name="Line 6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9" name="Line 6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0" name="Line 6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1" name="Line 6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2" name="Line 6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3" name="Line 6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4" name="Line 67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5" name="Line 6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6" name="Line 6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7" name="Line 6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8" name="Line 6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9" name="Line 6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0" name="Line 6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1" name="Line 6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2" name="Line 67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3" name="Line 6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4" name="Line 6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5" name="Line 6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6" name="Line 6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7" name="Line 6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8" name="Line 6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9" name="Line 6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0" name="Line 6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1" name="Line 6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2" name="Line 67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3" name="Line 6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4" name="Line 67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5" name="Line 6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6" name="Line 6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7" name="Line 6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8" name="Line 6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9" name="Line 6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0" name="Line 6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1" name="Line 6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2" name="Line 6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3" name="Line 6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4" name="Line 67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5" name="Line 6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6" name="Line 67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7" name="Line 6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8" name="Line 6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9" name="Line 6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0" name="Line 6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1" name="Line 6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2" name="Line 67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3" name="Line 6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5" name="Line 6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6" name="Line 6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7" name="Line 67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8" name="Line 6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9" name="Line 67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0" name="Line 6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1" name="Line 6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2" name="Line 6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3" name="Line 6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4" name="Line 6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5" name="Line 67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6" name="Line 6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7" name="Line 6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8" name="Line 6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9" name="Line 67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0" name="Line 6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1" name="Line 6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2" name="Line 6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3" name="Line 67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4" name="Line 6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5" name="Line 6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6" name="Line 6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7" name="Line 6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8" name="Line 6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9" name="Line 67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0" name="Line 6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1" name="Line 6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2" name="Line 6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3" name="Line 67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4" name="Line 6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5" name="Line 6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6" name="Line 6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7" name="Line 67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8" name="Line 6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9" name="Line 67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0" name="Line 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1" name="Line 6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2" name="Line 6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3" name="Line 67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4" name="Line 6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5" name="Line 67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6" name="Line 6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7" name="Line 6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8" name="Line 6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9" name="Line 67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0" name="Line 6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81" name="Line 6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2" name="Line 6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3" name="Line 67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4" name="Line 6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5" name="Line 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6" name="Line 6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7" name="Line 67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8" name="Line 6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9" name="Line 67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0" name="Line 6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1" name="Line 67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2" name="Line 6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3" name="Line 67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4" name="Line 6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5" name="Line 6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6" name="Line 6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7" name="Line 6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8" name="Line 6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9" name="Line 6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0" name="Line 6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1" name="Line 67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2" name="Line 6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3" name="Line 67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4" name="Line 6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5" name="Line 67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6" name="Line 6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7" name="Line 67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8" name="Line 6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9" name="Line 67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0" name="Line 6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1" name="Line 67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2" name="Line 6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3" name="Line 6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4" name="Line 6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5" name="Line 67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6" name="Line 6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7" name="Line 67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8" name="Line 6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9" name="Line 67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0" name="Line 6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1" name="Line 6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2" name="Line 6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3" name="Line 67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4" name="Line 6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5" name="Line 6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6" name="Line 6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7" name="Line 67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8" name="Line 6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9" name="Line 67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30" name="Line 6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1" name="Line 6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2" name="Line 6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3" name="Line 67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4" name="Line 6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5" name="Line 67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6" name="Line 6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7" name="Line 67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8" name="Line 6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9" name="Line 67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0" name="Line 6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1" name="Line 67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2" name="Line 6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3" name="Line 67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4" name="Line 6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5" name="Line 67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6" name="Line 6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7" name="Line 6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8" name="Line 6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9" name="Line 67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0" name="Line 6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1" name="Line 6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2" name="Line 6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3" name="Line 67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4" name="Line 6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5" name="Line 6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6" name="Line 6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7" name="Line 6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8" name="Line 6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9" name="Line 67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0" name="Line 6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1" name="Line 6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2" name="Line 6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3" name="Line 67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4" name="Line 6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5" name="Line 67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6" name="Line 6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7" name="Line 67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8" name="Line 6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9" name="Line 67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0" name="Line 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1" name="Line 6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2" name="Line 6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3" name="Line 67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4" name="Line 6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5" name="Line 6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6" name="Line 6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7" name="Line 67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8" name="Line 6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79" name="Line 67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0" name="Line 6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1" name="Line 6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2" name="Line 6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3" name="Line 67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4" name="Line 6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5" name="Line 67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6" name="Line 6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7" name="Line 67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8" name="Line 6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9" name="Line 67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0" name="Line 6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1" name="Line 67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2" name="Line 6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3" name="Line 67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4" name="Line 6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5" name="Line 6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6" name="Line 6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7" name="Line 67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8" name="Line 6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9" name="Line 67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0" name="Line 6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1" name="Line 67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2" name="Line 6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3" name="Line 67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4" name="Line 6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5" name="Line 67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6" name="Line 6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7" name="Line 67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8" name="Line 6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9" name="Line 67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0" name="Line 6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1" name="Line 6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2" name="Line 6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3" name="Line 67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4" name="Line 6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5" name="Line 67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6" name="Line 6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7" name="Line 67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8" name="Line 6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9" name="Line 67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0" name="Line 6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1" name="Line 67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2" name="Line 6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3" name="Line 67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4" name="Line 6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5" name="Line 6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6" name="Line 6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7" name="Line 67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28" name="Line 6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9" name="Line 67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0" name="Line 6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1" name="Line 6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2" name="Line 6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3" name="Line 67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4" name="Line 6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5" name="Line 6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6" name="Line 6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7" name="Line 6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8" name="Line 6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9" name="Line 67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0" name="Line 6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1" name="Line 67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2" name="Line 6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3" name="Line 67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4" name="Line 6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5" name="Line 6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6" name="Line 6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7" name="Line 67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8" name="Line 6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9" name="Line 67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0" name="Line 6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1" name="Line 67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2" name="Line 6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3" name="Line 6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4" name="Line 6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5" name="Line 67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6" name="Line 6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7" name="Line 67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8" name="Line 6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9" name="Line 6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0" name="Line 6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1" name="Line 6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2" name="Line 6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3" name="Line 67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4" name="Line 6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5" name="Line 67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6" name="Line 6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7" name="Line 6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8" name="Line 6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9" name="Line 67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0" name="Line 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1" name="Line 67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2" name="Line 6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3" name="Line 67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4" name="Line 6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5" name="Line 67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6" name="Line 6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7" name="Line 67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8" name="Line 6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9" name="Line 67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0" name="Line 6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1" name="Line 67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2" name="Line 6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3" name="Line 6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4" name="Line 6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5" name="Line 67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6" name="Line 6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7" name="Line 67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8" name="Line 6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9" name="Line 67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0" name="Line 6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1" name="Line 67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2" name="Line 6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3" name="Line 67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4" name="Line 6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5" name="Line 6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6" name="Line 6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7" name="Line 67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8" name="Line 6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9" name="Line 67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0" name="Line 6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1" name="Line 67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2" name="Line 6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3" name="Line 67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4" name="Line 6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5" name="Line 67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6" name="Line 6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7" name="Line 67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8" name="Line 6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9" name="Line 6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0" name="Line 6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1" name="Line 6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2" name="Line 6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3" name="Line 67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4" name="Line 6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5" name="Line 67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6" name="Line 6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7" name="Line 67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8" name="Line 6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9" name="Line 67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0" name="Line 6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21" name="Line 67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2" name="Line 6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3" name="Line 67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4" name="Line 6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5" name="Line 6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6" name="Line 6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7" name="Line 67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8" name="Line 6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9" name="Line 6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0" name="Line 6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1" name="Line 6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2" name="Line 6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3" name="Line 67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4" name="Line 6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5" name="Line 67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6" name="Line 6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7" name="Line 6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8" name="Line 6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9" name="Line 67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0" name="Line 6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1" name="Line 67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2" name="Line 6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3" name="Line 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4" name="Line 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5" name="Line 67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6" name="Line 6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7" name="Line 67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8" name="Line 6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9" name="Line 67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0" name="Line 6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1" name="Line 67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2" name="Line 6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3" name="Line 67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4" name="Line 6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5" name="Line 6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6" name="Line 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7" name="Line 6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8" name="Line 6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9" name="Line 67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0" name="Line 6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1" name="Line 67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2" name="Line 6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3" name="Line 67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4" name="Line 6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5" name="Line 6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6" name="Line 6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7" name="Line 67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8" name="Line 6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9" name="Line 6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70" name="Line 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1" name="Line 67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2" name="Line 6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3" name="Line 67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4" name="Line 6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5" name="Line 67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6" name="Line 6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7" name="Line 67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8" name="Line 6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9" name="Line 67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0" name="Line 6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1" name="Line 67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2" name="Line 6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3" name="Line 6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4" name="Line 6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5" name="Line 67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6" name="Line 6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7" name="Line 67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8" name="Line 6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9" name="Line 6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0" name="Line 6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1" name="Line 67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2" name="Line 6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3" name="Line 67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4" name="Line 6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395" name="Text Box 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6" name="Line 67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397" name="Line 68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398" name="Line 6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9" name="Line 67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0" name="Line 6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1" name="Line 67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2" name="Line 6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3" name="Line 67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4" name="Line 6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5" name="Line 67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6" name="Line 6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7" name="Line 67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8" name="Line 6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9" name="Line 67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0" name="Line 6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1" name="Line 67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2" name="Line 6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3" name="Line 67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4" name="Line 6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5" name="Line 6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6" name="Line 6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7" name="Line 67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8" name="Line 6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9" name="Line 67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0" name="Line 6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1" name="Line 67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2" name="Line 6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3" name="Line 67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4" name="Line 6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5" name="Line 6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6" name="Line 6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7" name="Line 67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8" name="Line 6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9" name="Line 67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0" name="Line 6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1" name="Line 6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2" name="Line 6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3" name="Line 67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4" name="Line 6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5" name="Line 67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6" name="Line 6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7" name="Line 6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8" name="Line 6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9" name="Line 67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0" name="Line 6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1" name="Line 67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2" name="Line 6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3" name="Line 67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4" name="Line 6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5" name="Line 67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6" name="Line 6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7" name="Line 67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8" name="Line 6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9" name="Line 67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0" name="Line 6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1" name="Line 67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2" name="Line 6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3" name="Line 67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4" name="Line 6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5" name="Line 67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6" name="Line 6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7" name="Line 6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8" name="Line 6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9" name="Line 67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0" name="Line 6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1" name="Line 67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2" name="Line 6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3" name="Line 67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4" name="Line 6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5" name="Line 67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6" name="Line 6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7" name="Line 67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8" name="Line 6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9" name="Line 67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0" name="Line 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1" name="Line 67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2" name="Line 6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3" name="Line 67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4" name="Line 6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5" name="Line 67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6" name="Line 6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7" name="Line 67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8" name="Line 6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9" name="Line 67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0" name="Line 6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1" name="Line 6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2" name="Line 6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3" name="Line 6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4" name="Line 6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5" name="Line 67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6" name="Line 6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7" name="Line 67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8" name="Line 6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9" name="Line 67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0" name="Line 6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91" name="Line 67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2" name="Line 6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3" name="Line 67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4" name="Line 6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5" name="Line 67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6" name="Line 6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7" name="Line 67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8" name="Line 6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9" name="Line 67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0" name="Line 6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1" name="Line 67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2" name="Line 6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3" name="Line 67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4" name="Line 6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5" name="Line 67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6" name="Line 6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7" name="Line 67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8" name="Line 6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9" name="Line 67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0" name="Line 6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1" name="Line 6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2" name="Line 6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3" name="Line 67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4" name="Line 6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5" name="Line 67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6" name="Line 6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7" name="Line 67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8" name="Line 6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9" name="Line 67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0" name="Line 6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1" name="Line 6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2" name="Line 6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3" name="Line 67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4" name="Line 6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5" name="Line 67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6" name="Line 6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7" name="Line 67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8" name="Line 6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9" name="Line 67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0" name="Line 6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1" name="Line 6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2" name="Line 6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3" name="Line 67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4" name="Line 6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5" name="Line 67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6" name="Line 6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7" name="Line 67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8" name="Line 6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9" name="Line 67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40" name="Line 6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1" name="Line 6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2" name="Line 6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3" name="Line 6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4" name="Line 6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5" name="Line 67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6" name="Line 6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7" name="Line 67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8" name="Line 6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9" name="Line 6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0" name="Line 6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1" name="Line 67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2" name="Line 6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3" name="Line 67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4" name="Line 6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5" name="Line 6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6" name="Line 6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7" name="Line 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8" name="Line 6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9" name="Line 67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0" name="Line 6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1" name="Line 67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2" name="Line 6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3" name="Line 67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4" name="Line 6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5" name="Line 67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6" name="Line 6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7" name="Line 67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8" name="Line 6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9" name="Line 6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0" name="Line 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1" name="Line 67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2" name="Line 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3" name="Line 6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4" name="Line 6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5" name="Line 67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6" name="Line 6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7" name="Line 67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8" name="Line 6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9" name="Line 67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0" name="Line 6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1" name="Line 6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2" name="Line 6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3" name="Line 6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4" name="Line 6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5" name="Line 6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6" name="Line 6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7" name="Line 6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8" name="Line 6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89" name="Line 67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0" name="Line 6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1" name="Line 6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2" name="Line 6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3" name="Line 67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4" name="Line 6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5" name="Line 6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6" name="Line 6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7" name="Line 67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8" name="Line 6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9" name="Line 67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0" name="Line 6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1" name="Line 6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2" name="Line 6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3" name="Line 6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4" name="Line 6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5" name="Line 6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6" name="Line 6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7" name="Line 6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8" name="Line 6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9" name="Line 67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0" name="Line 6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1" name="Line 67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2" name="Line 6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3" name="Line 67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4" name="Line 6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5" name="Line 6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6" name="Line 6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7" name="Line 6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8" name="Line 6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9" name="Line 67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0" name="Line 6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1" name="Line 67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2" name="Line 6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3" name="Line 67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4" name="Line 6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5" name="Line 67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6" name="Line 6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7" name="Line 6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8" name="Line 6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9" name="Line 6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0" name="Line 6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1" name="Line 6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2" name="Line 6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3" name="Line 67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4" name="Line 6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5" name="Line 67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6" name="Line 6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7" name="Line 67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38" name="Line 6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9" name="Line 67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0" name="Line 6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1" name="Line 67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2" name="Line 6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3" name="Line 6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4" name="Line 6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5" name="Line 67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6" name="Line 6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7" name="Line 67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8" name="Line 6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9" name="Line 67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0" name="Line 6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1" name="Line 6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2" name="Line 6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3" name="Line 67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4" name="Line 6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5" name="Line 67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6" name="Line 6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7" name="Line 6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8" name="Line 6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9" name="Line 67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0" name="Line 6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1" name="Line 67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2" name="Line 6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3" name="Line 67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4" name="Line 6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5" name="Line 67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6" name="Line 6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7" name="Line 6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8" name="Line 6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9" name="Line 67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0" name="Line 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1" name="Line 6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2" name="Line 6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3" name="Line 67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4" name="Line 6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5" name="Line 67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6" name="Line 6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7" name="Line 67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8" name="Line 6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9" name="Line 67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0" name="Line 6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1" name="Line 67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2" name="Line 6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3" name="Line 67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4" name="Line 6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5" name="Line 67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6" name="Line 6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7" name="Line 6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8" name="Line 6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9" name="Line 6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0" name="Line 6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1" name="Line 67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2" name="Line 6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3" name="Line 67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4" name="Line 6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5" name="Line 67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6" name="Line 6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7" name="Line 6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8" name="Line 6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9" name="Line 6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0" name="Line 6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1" name="Line 67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2" name="Line 6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3" name="Line 67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4" name="Line 6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5" name="Line 67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6" name="Line 6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7" name="Line 67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8" name="Line 6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9" name="Line 67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0" name="Line 6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1" name="Line 67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2" name="Line 6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3" name="Line 6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2" name="Line 6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3" name="Line 6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4" name="Line 6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5" name="Line 67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6" name="Line 6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7" name="Line 67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8" name="Line 6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9" name="Line 67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0" name="Line 6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1" name="Line 67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2" name="Line 6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3" name="Line 67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4" name="Line 6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5" name="Line 67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6" name="Line 6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7" name="Line 6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8" name="Line 6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9" name="Line 67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40" name="Line 6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1" name="Line 67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2" name="Line 6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3" name="Line 67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4" name="Line 6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5" name="Line 67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6" name="Line 6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7" name="Line 6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8" name="Line 6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9" name="Line 67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0" name="Line 6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1" name="Line 6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2" name="Line 6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3" name="Line 67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4" name="Line 6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5" name="Line 6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6" name="Line 6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7" name="Line 6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8" name="Line 6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9" name="Line 67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0" name="Line 6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1" name="Line 6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2" name="Line 6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3" name="Line 67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4" name="Line 6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765" name="Text Box 33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6" name="Line 6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767" name="Line 68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68" name="Line 6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9" name="Line 67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0" name="Line 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1" name="Line 6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2" name="Line 6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3" name="Line 67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4" name="Line 6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5" name="Line 6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6" name="Line 6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7" name="Line 6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8" name="Line 6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9" name="Line 67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0" name="Line 6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1" name="Line 67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2" name="Line 6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3" name="Line 67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4" name="Line 6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5" name="Line 6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6" name="Line 6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7" name="Line 67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8" name="Line 6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9" name="Line 67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0" name="Line 6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1" name="Line 6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2" name="Line 6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3" name="Line 67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4" name="Line 6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5" name="Line 67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6" name="Line 6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7" name="Line 67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8" name="Line 6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9" name="Line 67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0" name="Line 6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1" name="Line 67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2" name="Line 6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3" name="Line 67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4" name="Line 6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5" name="Line 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6" name="Line 6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7" name="Line 6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8" name="Line 6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9" name="Line 67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0" name="Line 6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1" name="Line 67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2" name="Line 6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3" name="Line 67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4" name="Line 6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5" name="Line 67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6" name="Line 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7" name="Line 6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8" name="Line 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9" name="Line 67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0" name="Line 6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1" name="Line 67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2" name="Line 6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3" name="Line 67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4" name="Line 6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5" name="Line 67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6" name="Line 6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7" name="Line 67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8" name="Line 6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9" name="Line 67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0" name="Line 6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1" name="Line 67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2" name="Line 6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3" name="Line 67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4" name="Line 6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5" name="Line 67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6" name="Line 6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7" name="Line 6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8" name="Line 6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9" name="Line 67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0" name="Line 6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1" name="Line 67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2" name="Line 6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3" name="Line 67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4" name="Line 6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5" name="Line 67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6" name="Line 6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7" name="Line 67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8" name="Line 6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9" name="Line 67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0" name="Line 6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1" name="Line 6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2" name="Line 6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3" name="Line 6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4" name="Line 6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5" name="Line 67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6" name="Line 6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7" name="Line 67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8" name="Line 6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9" name="Line 67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0" name="Line 6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61" name="Line 67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2" name="Line 6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3" name="Line 67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4" name="Line 6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5" name="Line 6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6" name="Line 6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7" name="Line 67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8" name="Line 6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9" name="Line 67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0" name="Line 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1" name="Line 67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2" name="Line 6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3" name="Line 67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4" name="Line 6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5" name="Line 67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6" name="Line 6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7" name="Line 6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8" name="Line 6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9" name="Line 67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0" name="Line 6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1" name="Line 67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2" name="Line 6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3" name="Line 67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4" name="Line 6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5" name="Line 67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6" name="Line 6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7" name="Line 67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8" name="Line 6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9" name="Line 67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0" name="Line 6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1" name="Line 67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2" name="Line 6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3" name="Line 67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4" name="Line 6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5" name="Line 67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6" name="Line 6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7" name="Line 6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8" name="Line 6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9" name="Line 67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0" name="Line 6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1" name="Line 67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2" name="Line 6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3" name="Line 67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4" name="Line 6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5" name="Line 67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6" name="Line 6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7" name="Line 67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8" name="Line 6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9" name="Line 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10" name="Line 6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1" name="Line 67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2" name="Line 6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3" name="Line 67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4" name="Line 6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5" name="Line 67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6" name="Line 6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7" name="Line 6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8" name="Line 6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9" name="Line 67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0" name="Line 6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1" name="Line 67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2" name="Line 6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3" name="Line 6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4" name="Line 6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5" name="Line 67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6" name="Line 6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7" name="Line 67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8" name="Line 6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9" name="Line 67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0" name="Line 6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1" name="Line 67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2" name="Line 6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3" name="Line 67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4" name="Line 6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5" name="Line 67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6" name="Line 6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7" name="Line 6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8" name="Line 6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9" name="Line 67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0" name="Line 6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1" name="Line 67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2" name="Line 6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3" name="Line 67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4" name="Line 6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5" name="Line 67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6" name="Line 6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7" name="Line 6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8" name="Line 6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9" name="Line 6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0" name="Line 6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1" name="Line 67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2" name="Line 6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3" name="Line 67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4" name="Line 6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5" name="Line 67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6" name="Line 6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7" name="Line 67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8" name="Line 6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59" name="Line 67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0" name="Line 6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1" name="Line 67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2" name="Line 6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3" name="Line 6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4" name="Line 6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5" name="Line 67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6" name="Line 6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7" name="Line 67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8" name="Line 6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9" name="Line 67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0" name="Line 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1" name="Line 67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2" name="Line 6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3" name="Line 67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4" name="Line 6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5" name="Line 67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6" name="Line 6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7" name="Line 67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8" name="Line 6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9" name="Line 67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0" name="Line 6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1" name="Line 67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2" name="Line 6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3" name="Line 67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4" name="Line 6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5" name="Line 67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6" name="Line 6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7" name="Line 67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8" name="Line 6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9" name="Line 67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0" name="Line 6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1" name="Line 6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2" name="Line 6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3" name="Line 67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4" name="Line 6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5" name="Line 67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6" name="Line 6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7" name="Line 6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8" name="Line 6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9" name="Line 67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0" name="Line 6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1" name="Line 67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2" name="Line 6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3" name="Line 6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4" name="Line 6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5" name="Line 67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6" name="Line 6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7" name="Line 67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08" name="Line 6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9" name="Line 67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0" name="Line 6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1" name="Line 67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2" name="Line 6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3" name="Line 67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4" name="Line 6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5" name="Line 67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6" name="Line 6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7" name="Line 6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8" name="Line 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9" name="Line 67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0" name="Line 6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1" name="Line 67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2" name="Line 6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3" name="Line 67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4" name="Line 6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5" name="Line 67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6" name="Line 6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7" name="Line 67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8" name="Line 6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9" name="Line 67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0" name="Line 6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1" name="Line 67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2" name="Line 6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3" name="Line 6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4" name="Line 6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5" name="Line 67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6" name="Line 6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7" name="Line 67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8" name="Line 6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9" name="Line 67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0" name="Line 6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1" name="Line 67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2" name="Line 6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3" name="Line 67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4" name="Line 6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5" name="Line 67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6" name="Line 6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7" name="Line 67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8" name="Line 6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9" name="Line 6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0" name="Line 6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1" name="Line 6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2" name="Line 6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3" name="Line 6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4" name="Line 6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5" name="Line 6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6" name="Line 6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7" name="Line 6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8" name="Line 6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9" name="Line 67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0" name="Line 6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1" name="Line 67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2" name="Line 6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3" name="Line 6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4" name="Line 6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5" name="Line 6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6" name="Line 6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7" name="Line 67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8" name="Line 6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9" name="Line 6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0" name="Line 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1" name="Line 6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2" name="Line 6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3" name="Line 67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4" name="Line 6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5" name="Line 6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6" name="Line 6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7" name="Line 67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8" name="Line 6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9" name="Line 6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0" name="Line 6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1" name="Line 67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2" name="Line 6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3" name="Line 67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4" name="Line 6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5" name="Line 67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6" name="Line 6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7" name="Line 67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8" name="Line 6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9" name="Line 67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0" name="Line 6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1" name="Line 6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2" name="Line 6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3" name="Line 6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4" name="Line 6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5" name="Line 6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6" name="Line 6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7" name="Line 67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8" name="Line 6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9" name="Line 67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0" name="Line 6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101" name="Line 67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2" name="Line 6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3" name="Line 6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4" name="Line 6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5" name="Line 6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6" name="Line 6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7" name="Line 67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8" name="Line 6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9" name="Line 67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0" name="Line 6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1" name="Line 67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2" name="Line 6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3" name="Line 67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4" name="Line 6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5" name="Line 67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6" name="Line 6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7" name="Line 67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8" name="Line 6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9" name="Line 67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0" name="Line 6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1" name="Line 6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2" name="Line 6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3" name="Line 67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4" name="Line 6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5" name="Line 67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6" name="Line 6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19" name="Line 6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3220" name="Line 6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1" name="Line 69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2" name="Line 6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3" name="Line 69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4" name="Line 6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5" name="Line 69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6" name="Line 67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7" name="Line 69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8" name="Line 6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9" name="Line 6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0" name="Line 67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1" name="Line 69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2" name="Line 6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3" name="Line 69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4" name="Line 67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5" name="Line 69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6" name="Line 67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7" name="Line 69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8" name="Line 6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9" name="Line 69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0" name="Line 67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1" name="Line 69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2" name="Line 6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3" name="Line 69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4" name="Line 6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5" name="Line 69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6" name="Line 67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7" name="Line 69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8" name="Line 6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9" name="Line 69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0" name="Line 67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1" name="Line 69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2" name="Line 6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3" name="Line 69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4" name="Line 6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5" name="Line 6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6" name="Line 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7" name="Line 69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8" name="Line 6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9" name="Line 6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0" name="Line 67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1" name="Line 6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2" name="Line 6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3" name="Line 69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4" name="Line 67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5" name="Line 69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6" name="Line 67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7" name="Line 6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68" name="Line 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69" name="Line 69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0" name="Line 67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1" name="Line 69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2" name="Line 6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3" name="Line 69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4" name="Line 67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5" name="Line 69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6" name="Line 67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7" name="Line 69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8" name="Line 6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9" name="Line 69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0" name="Line 6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1" name="Line 6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2" name="Line 6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3" name="Line 69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4" name="Line 67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5" name="Line 6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6" name="Line 67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7" name="Line 69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8" name="Line 6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9" name="Line 69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0" name="Line 6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1" name="Line 69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2" name="Line 6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3" name="Line 69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4" name="Line 67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5" name="Line 69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6" name="Line 67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7" name="Line 6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8" name="Line 6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9" name="Line 69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0" name="Line 67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1" name="Line 69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2" name="Line 6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3" name="Line 69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4" name="Line 6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5" name="Line 69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6" name="Line 67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7" name="Line 69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8" name="Line 6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9" name="Line 69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0" name="Line 6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1" name="Line 69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2" name="Line 67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3" name="Line 69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4" name="Line 67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5" name="Line 69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6" name="Line 67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7" name="Line 6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8" name="Line 6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9" name="Line 69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0" name="Line 67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1" name="Line 6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2" name="Line 67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3" name="Line 6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4" name="Line 67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5" name="Line 69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6" name="Line 67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7" name="Line 69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8" name="Line 6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9" name="Line 69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0" name="Line 67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1" name="Line 69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2" name="Line 6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3" name="Line 69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4" name="Line 67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5" name="Line 69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6" name="Line 67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7" name="Line 69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8" name="Line 6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9" name="Line 69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0" name="Line 67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1" name="Line 69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2" name="Line 6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3" name="Line 69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4" name="Line 67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5" name="Line 69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6" name="Line 67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7" name="Line 6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8" name="Line 6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9" name="Line 69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0" name="Line 67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1" name="Line 69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2" name="Line 6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3" name="Line 69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4" name="Line 67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5" name="Line 69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6" name="Line 67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7" name="Line 69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8" name="Line 6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9" name="Line 69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0" name="Line 67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1" name="Line 69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2" name="Line 67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3" name="Line 6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4" name="Line 6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5" name="Line 6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6" name="Line 67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7" name="Line 69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8" name="Line 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9" name="Line 69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0" name="Line 67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1" name="Line 6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2" name="Line 67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3" name="Line 69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4" name="Line 67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5" name="Line 69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6" name="Line 67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7" name="Line 69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8" name="Line 6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9" name="Line 69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0" name="Line 67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1" name="Line 69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2" name="Line 67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3" name="Line 69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4" name="Line 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5" name="Line 69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6" name="Line 67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7" name="Line 69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8" name="Line 6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9" name="Line 69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0" name="Line 67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1" name="Line 69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2" name="Line 67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3" name="Line 69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4" name="Line 67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5" name="Line 69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6" name="Line 67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7" name="Line 69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8" name="Line 6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9" name="Line 69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0" name="Line 67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1" name="Line 6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2" name="Line 67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3" name="Line 69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4" name="Line 67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5" name="Line 69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6" name="Line 67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7" name="Line 69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8" name="Line 6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9" name="Line 69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10" name="Line 67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11" name="Line 6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2" name="Line 67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3" name="Line 69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4" name="Line 6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5" name="Line 6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6" name="Line 6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7" name="Line 69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8" name="Line 6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9" name="Line 69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0" name="Line 67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1" name="Line 69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2" name="Line 67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3" name="Line 69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4" name="Line 6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5" name="Line 69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6" name="Line 67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7" name="Line 6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8" name="Line 6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9" name="Line 69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0" name="Line 67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1" name="Line 6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2" name="Line 67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3" name="Line 69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4" name="Line 67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5" name="Line 69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6" name="Line 67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7" name="Line 69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8" name="Line 6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9" name="Line 69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0" name="Line 67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1" name="Line 6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2" name="Line 67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3" name="Line 69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4" name="Line 67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5" name="Line 6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6" name="Line 67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7" name="Line 69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8" name="Line 6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9" name="Line 69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0" name="Line 67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1" name="Line 6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2" name="Line 6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3" name="Line 69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4" name="Line 67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5" name="Line 69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6" name="Line 67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7" name="Line 69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8" name="Line 6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9" name="Line 69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0" name="Line 67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1" name="Line 6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2" name="Line 6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3" name="Line 69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4" name="Line 6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5" name="Line 69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6" name="Line 67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7" name="Line 69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8" name="Line 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9" name="Line 69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0" name="Line 67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1" name="Line 69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2" name="Line 6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3" name="Line 69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4" name="Line 6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5" name="Line 6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6" name="Line 67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7" name="Line 69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8" name="Line 6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9" name="Line 69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0" name="Line 67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1" name="Line 6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2" name="Line 6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3" name="Line 69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4" name="Line 67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5" name="Line 69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6" name="Line 67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7" name="Line 69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8" name="Line 6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9" name="Line 69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0" name="Line 67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1" name="Line 6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2" name="Line 67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3" name="Line 69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4" name="Line 67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5" name="Line 69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6" name="Line 6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7" name="Line 69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8" name="Line 6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9" name="Line 69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0" name="Line 67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1" name="Line 6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2" name="Line 67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3" name="Line 69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4" name="Line 67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5" name="Line 69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6" name="Line 67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7" name="Line 6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08" name="Line 6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09" name="Line 6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0" name="Line 67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1" name="Line 69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2" name="Line 67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3" name="Line 69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4" name="Line 6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5" name="Line 69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6" name="Line 67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7" name="Line 69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8" name="Line 6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9" name="Line 69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0" name="Line 6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1" name="Line 6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2" name="Line 6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3" name="Line 69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4" name="Line 67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5" name="Line 69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6" name="Line 67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7" name="Line 69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8" name="Line 6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9" name="Line 69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0" name="Line 67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1" name="Line 6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2" name="Line 67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3" name="Line 69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4" name="Line 67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5" name="Line 69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6" name="Line 67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7" name="Line 69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8" name="Line 6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9" name="Line 69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0" name="Line 67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1" name="Line 6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2" name="Line 67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3" name="Line 69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4" name="Line 67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5" name="Line 69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6" name="Line 6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7" name="Line 6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8" name="Line 6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9" name="Line 69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0" name="Line 67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1" name="Line 6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2" name="Line 67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3" name="Line 6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4" name="Line 67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5" name="Line 69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6" name="Line 67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7" name="Line 6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8" name="Line 6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9" name="Line 69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0" name="Line 67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1" name="Line 6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2" name="Line 67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3" name="Line 6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4" name="Line 67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5" name="Line 69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6" name="Line 67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7" name="Line 69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8" name="Line 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9" name="Line 69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0" name="Line 67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1" name="Line 69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2" name="Line 67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3" name="Line 6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4" name="Line 67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5" name="Line 69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6" name="Line 67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7" name="Line 6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8" name="Line 6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9" name="Line 69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0" name="Text Box 33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1" name="Text Box 33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582" name="Text Box 33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790384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3" name="Line 67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584" name="Line 68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ShapeType="1"/>
        </xdr:cNvSpPr>
      </xdr:nvSpPr>
      <xdr:spPr bwMode="auto">
        <a:xfrm flipV="1">
          <a:off x="67589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5" name="Line 69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6" name="Line 67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7" name="Line 6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8" name="Line 6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9" name="Line 69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0" name="Line 6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1" name="Line 6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2" name="Line 67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3" name="Line 6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4" name="Line 67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5" name="Line 69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6" name="Line 67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7" name="Line 6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8" name="Line 6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9" name="Line 69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0" name="Line 67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1" name="Line 6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2" name="Line 67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3" name="Line 6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4" name="Line 6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5" name="Line 6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6" name="Line 67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7" name="Line 69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08" name="Line 6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09" name="Line 69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0" name="Line 67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1" name="Line 6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2" name="Line 67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3" name="Line 6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4" name="Line 67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5" name="Line 69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6" name="Line 67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7" name="Line 69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8" name="Line 6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9" name="Line 69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0" name="Line 67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1" name="Line 6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2" name="Line 67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3" name="Line 6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4" name="Line 6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5" name="Line 69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6" name="Line 67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7" name="Line 69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28" name="Line 6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29" name="Line 69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30" name="Line 67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31" name="Line 6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2" name="Line 67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3" name="Line 6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4" name="Line 67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5" name="Line 6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6" name="Line 67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7" name="Line 69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38" name="Line 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39" name="Line 69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40" name="Line 67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41" name="Line 6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42" name="Line 67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43" name="Line 6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644" name="Text Box 3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26184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45" name="Line 67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646" name="Line 68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ShapeType="1"/>
        </xdr:cNvSpPr>
      </xdr:nvSpPr>
      <xdr:spPr bwMode="auto">
        <a:xfrm flipV="1">
          <a:off x="25039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47" name="Line 69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48" name="Line 6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49" name="Line 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0" name="Line 6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1" name="Line 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2" name="Line 67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3" name="Line 69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4" name="Line 67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5" name="Line 69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656" name="Line 67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657" name="Line 69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58" name="Line 6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59" name="Line 69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0" name="Line 67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1" name="Line 69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2" name="Line 67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3" name="Line 69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4" name="Line 67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5" name="Line 6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6" name="Line 67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7" name="Line 6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668" name="Line 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669" name="Line 69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670" name="Line 67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671" name="Line 6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672" name="Line 67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673" name="Line 69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674" name="Line 67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675" name="Line 69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676" name="Line 67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677" name="Line 69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678" name="Line 6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679" name="Line 69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680" name="Line 67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681" name="Line 6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2" name="Line 67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3" name="Line 6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4" name="Line 67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5" name="Line 6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6" name="Line 6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7" name="Line 6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88" name="Line 6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89" name="Line 69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0" name="Line 67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1" name="Line 69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2" name="Line 67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3" name="Line 69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4" name="Line 67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5" name="Line 69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6" name="Line 67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7" name="Line 69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98" name="Line 6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99" name="Line 69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00" name="Line 67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01" name="Line 69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02" name="Line 67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03" name="Line 69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04" name="Line 6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05" name="Line 6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06" name="Line 67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07" name="Line 69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08" name="Line 6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09" name="Line 69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0" name="Line 67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1" name="Line 69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2" name="Line 67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3" name="Line 69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4" name="Line 67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5" name="Line 69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6" name="Line 67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7" name="Line 6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18" name="Line 6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19" name="Line 69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0" name="Line 67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1" name="Line 69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2" name="Line 67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3" name="Line 6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4" name="Line 67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5" name="Line 69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6" name="Line 67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7" name="Line 69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728" name="Line 6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729" name="Line 6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0" name="Line 67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1" name="Line 6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2" name="Line 6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3" name="Line 69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4" name="Line 67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5" name="Line 69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6" name="Line 67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7" name="Line 69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38" name="Line 6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39" name="Line 69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0" name="Line 67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1" name="Line 69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2" name="Line 67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3" name="Line 69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4" name="Line 67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5" name="Line 69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6" name="Line 6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7" name="Line 6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48" name="Line 6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49" name="Line 69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50" name="Line 67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51" name="Line 69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52" name="Line 67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53" name="Line 69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54" name="Line 67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55" name="Line 69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56" name="Line 67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57" name="Line 69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58" name="Line 6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59" name="Line 69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0" name="Line 67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1" name="Line 69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2" name="Line 67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3" name="Line 69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4" name="Line 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5" name="Line 6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6" name="Line 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7" name="Line 69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68" name="Line 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69" name="Line 69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0" name="Line 67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1" name="Line 69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2" name="Line 67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3" name="Line 69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4" name="Line 67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5" name="Line 6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6" name="Line 6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7" name="Line 69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78" name="Line 6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79" name="Line 6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0" name="Line 67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1" name="Line 69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2" name="Line 67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3" name="Line 69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4" name="Line 6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5" name="Line 6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6" name="Line 67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7" name="Line 69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88" name="Line 6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89" name="Line 6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0" name="Line 67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1" name="Line 69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2" name="Line 67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3" name="Line 69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4" name="Line 67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5" name="Line 69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6" name="Line 67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7" name="Line 69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98" name="Line 6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99" name="Line 69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00" name="Line 67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01" name="Line 69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2" name="Line 67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3" name="Line 69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4" name="Line 67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5" name="Line 69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6" name="Line 67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7" name="Line 69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08" name="Line 6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09" name="Line 6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0" name="Line 6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1" name="Line 6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2" name="Line 67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3" name="Line 6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4" name="Line 6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5" name="Line 69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6" name="Line 67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7" name="Line 69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18" name="Line 6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19" name="Line 69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20" name="Line 67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21" name="Line 69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22" name="Line 67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23" name="Line 69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24" name="Line 67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25" name="Line 6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26" name="Line 67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27" name="Line 6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28" name="Line 6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29" name="Line 69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30" name="Line 67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31" name="Line 69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32" name="Line 67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33" name="Line 69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34" name="Line 67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35" name="Line 69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36" name="Line 67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37" name="Line 69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38" name="Line 6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39" name="Line 69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40" name="Line 67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41" name="Line 69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42" name="Line 67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43" name="Line 6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44" name="Line 67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45" name="Line 6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46" name="Line 6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47" name="Line 69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848" name="Line 6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849" name="Line 6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898" name="Text Box 33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90384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99" name="Line 67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900" name="Line 6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ShapeType="1"/>
        </xdr:cNvSpPr>
      </xdr:nvSpPr>
      <xdr:spPr bwMode="auto">
        <a:xfrm flipV="1">
          <a:off x="67589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1" name="Line 69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2" name="Line 67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3" name="Line 6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4" name="Line 67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5" name="Line 6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6" name="Line 67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7" name="Line 6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08" name="Line 6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09" name="Line 69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0" name="Line 67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1" name="Line 69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2" name="Line 67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3" name="Line 69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4" name="Line 67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5" name="Line 6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6" name="Line 67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7" name="Line 69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18" name="Line 6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19" name="Line 69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20" name="Line 67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21" name="Line 69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22" name="Line 67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ShapeType="1"/>
        </xdr:cNvSpPr>
      </xdr:nvSpPr>
      <xdr:spPr bwMode="auto">
        <a:xfrm flipV="1">
          <a:off x="5974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23" name="Line 69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ShapeType="1"/>
        </xdr:cNvSpPr>
      </xdr:nvSpPr>
      <xdr:spPr bwMode="auto">
        <a:xfrm flipV="1">
          <a:off x="7490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924" name="Text Box 3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399984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25" name="Line 67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3926" name="Line 68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ShapeType="1"/>
        </xdr:cNvSpPr>
      </xdr:nvSpPr>
      <xdr:spPr bwMode="auto">
        <a:xfrm flipV="1">
          <a:off x="128549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27" name="Line 69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28" name="Line 6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29" name="Line 69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0" name="Line 67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1" name="Line 69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2" name="Line 67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3" name="Line 69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4" name="Line 67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5" name="Line 69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6" name="Line 67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7" name="Line 69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38" name="Line 6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39" name="Line 6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0" name="Line 67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1" name="Line 69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2" name="Line 6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3" name="Line 69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4" name="Line 67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5" name="Line 69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6" name="Line 67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7" name="Line 69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48" name="Line 6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ShapeType="1"/>
        </xdr:cNvSpPr>
      </xdr:nvSpPr>
      <xdr:spPr bwMode="auto">
        <a:xfrm flipV="1">
          <a:off x="120700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49" name="Line 6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ShapeType="1"/>
        </xdr:cNvSpPr>
      </xdr:nvSpPr>
      <xdr:spPr bwMode="auto">
        <a:xfrm flipV="1">
          <a:off x="13586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3950" name="Text Box 3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2010346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1" name="Line 67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3952" name="Line 68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ShapeType="1"/>
        </xdr:cNvSpPr>
      </xdr:nvSpPr>
      <xdr:spPr bwMode="auto">
        <a:xfrm flipV="1">
          <a:off x="1895856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3" name="Line 6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4" name="Line 6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5" name="Line 6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6" name="Line 67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7" name="Line 69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58" name="Line 6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59" name="Line 69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0" name="Line 67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1" name="Line 69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2" name="Line 6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3" name="Line 69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4" name="Line 67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5" name="Line 6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6" name="Line 67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7" name="Line 69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68" name="Line 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69" name="Line 69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0" name="Line 67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1" name="Line 69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2" name="Line 6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3" name="Line 6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4" name="Line 67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ShapeType="1"/>
        </xdr:cNvSpPr>
      </xdr:nvSpPr>
      <xdr:spPr bwMode="auto">
        <a:xfrm flipV="1">
          <a:off x="18173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5" name="Line 69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ShapeType="1"/>
        </xdr:cNvSpPr>
      </xdr:nvSpPr>
      <xdr:spPr bwMode="auto">
        <a:xfrm flipV="1">
          <a:off x="196900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976" name="Text Box 33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6184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77" name="Line 67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978" name="Line 68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ShapeType="1"/>
        </xdr:cNvSpPr>
      </xdr:nvSpPr>
      <xdr:spPr bwMode="auto">
        <a:xfrm flipV="1">
          <a:off x="25039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79" name="Line 69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0" name="Line 67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1" name="Line 6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2" name="Line 67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3" name="Line 69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4" name="Line 67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5" name="Line 69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6" name="Line 67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7" name="Line 6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88" name="Line 6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89" name="Line 69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0" name="Line 67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1" name="Line 6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2" name="Line 67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3" name="Line 69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4" name="Line 67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5" name="Line 69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6" name="Line 6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7" name="Line 6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998" name="Line 6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999" name="Line 69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00" name="Line 67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ShapeType="1"/>
        </xdr:cNvSpPr>
      </xdr:nvSpPr>
      <xdr:spPr bwMode="auto">
        <a:xfrm flipV="1">
          <a:off x="24239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01" name="Line 69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ShapeType="1"/>
        </xdr:cNvSpPr>
      </xdr:nvSpPr>
      <xdr:spPr bwMode="auto">
        <a:xfrm flipV="1">
          <a:off x="25770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002" name="Text Box 33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3232594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03" name="Line 6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004" name="Line 6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ShapeType="1"/>
        </xdr:cNvSpPr>
      </xdr:nvSpPr>
      <xdr:spPr bwMode="auto">
        <a:xfrm flipV="1">
          <a:off x="3118104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05" name="Line 6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06" name="Line 67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07" name="Line 6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08" name="Line 6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09" name="Line 6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0" name="Line 67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1" name="Line 69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2" name="Line 67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3" name="Line 69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4" name="Line 67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5" name="Line 69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6" name="Line 67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7" name="Line 69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18" name="Line 6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19" name="Line 6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0" name="Line 67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1" name="Line 6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2" name="Line 67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3" name="Line 6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4" name="Line 67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5" name="Line 6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26" name="Line 67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ShapeType="1"/>
        </xdr:cNvSpPr>
      </xdr:nvSpPr>
      <xdr:spPr bwMode="auto">
        <a:xfrm flipV="1">
          <a:off x="303809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27" name="Line 69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ShapeType="1"/>
        </xdr:cNvSpPr>
      </xdr:nvSpPr>
      <xdr:spPr bwMode="auto">
        <a:xfrm flipV="1">
          <a:off x="319125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28" name="Line 6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29" name="Line 69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30" name="Line 67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31" name="Line 6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32" name="Line 67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33" name="Line 69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34" name="Line 67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35" name="Line 6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36" name="Line 67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37" name="Line 69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38" name="Line 6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39" name="Line 6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40" name="Line 67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41" name="Line 69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42" name="Line 67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43" name="Line 69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44" name="Line 67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45" name="Line 6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46" name="Line 67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47" name="Line 69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48" name="Line 6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49" name="Line 69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50" name="Line 6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51" name="Line 6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52" name="Line 67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53" name="Line 69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54" name="Line 67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55" name="Line 6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56" name="Line 67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57" name="Line 69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58" name="Line 6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59" name="Line 69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60" name="Line 67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61" name="Line 69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62" name="Line 67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ShapeType="1"/>
        </xdr:cNvSpPr>
      </xdr:nvSpPr>
      <xdr:spPr bwMode="auto">
        <a:xfrm flipV="1">
          <a:off x="364845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63" name="Line 69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ShapeType="1"/>
        </xdr:cNvSpPr>
      </xdr:nvSpPr>
      <xdr:spPr bwMode="auto">
        <a:xfrm flipV="1">
          <a:off x="380161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115" name="Text Box 33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16" name="Line 67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117" name="Line 68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18" name="Line 6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19" name="Line 67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0" name="Line 6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1" name="Line 67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2" name="Line 69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3" name="Line 67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4" name="Line 69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5" name="Line 67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6" name="Line 6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7" name="Line 67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28" name="Line 6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29" name="Line 67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0" name="Line 6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1" name="Line 67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2" name="Line 69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3" name="Line 6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4" name="Line 69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5" name="Line 67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6" name="Line 69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7" name="Line 67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38" name="Line 69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39" name="Line 6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40" name="Line 6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1" name="Line 67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2" name="Line 69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3" name="Line 67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4" name="Line 69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5" name="Line 6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6" name="Line 6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7" name="Line 67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48" name="Line 69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49" name="Line 67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50" name="Line 6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151" name="Line 6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152" name="Line 69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3" name="Line 67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54" name="Line 69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5" name="Line 67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56" name="Line 6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7" name="Line 67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58" name="Line 69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59" name="Line 6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60" name="Line 6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61" name="Line 6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62" name="Line 69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63" name="Line 67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64" name="Line 69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5" name="Line 67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6" name="Line 6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7" name="Line 6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8" name="Line 69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9" name="Line 67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0" name="Line 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1" name="Line 67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2" name="Line 69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3" name="Line 67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4" name="Line 69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5" name="Line 67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6" name="Line 69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77" name="Line 67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78" name="Line 69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ShapeType="1"/>
        </xdr:cNvSpPr>
      </xdr:nvSpPr>
      <xdr:spPr bwMode="auto">
        <a:xfrm flipV="1">
          <a:off x="381228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79" name="Line 6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80" name="Line 6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ShapeType="1"/>
        </xdr:cNvSpPr>
      </xdr:nvSpPr>
      <xdr:spPr bwMode="auto">
        <a:xfrm flipV="1">
          <a:off x="381228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81" name="Line 67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82" name="Line 6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ShapeType="1"/>
        </xdr:cNvSpPr>
      </xdr:nvSpPr>
      <xdr:spPr bwMode="auto">
        <a:xfrm flipV="1">
          <a:off x="381228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83" name="Line 67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84" name="Line 69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ShapeType="1"/>
        </xdr:cNvSpPr>
      </xdr:nvSpPr>
      <xdr:spPr bwMode="auto">
        <a:xfrm flipV="1">
          <a:off x="381228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85" name="Line 6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86" name="Line 6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ShapeType="1"/>
        </xdr:cNvSpPr>
      </xdr:nvSpPr>
      <xdr:spPr bwMode="auto">
        <a:xfrm flipV="1">
          <a:off x="381228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87" name="Line 67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88" name="Line 69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ShapeType="1"/>
        </xdr:cNvSpPr>
      </xdr:nvSpPr>
      <xdr:spPr bwMode="auto">
        <a:xfrm flipV="1">
          <a:off x="381228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89" name="Line 67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0" name="Line 6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1" name="Line 67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2" name="Line 6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3" name="Line 67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4" name="Line 69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5" name="Line 6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6" name="Line 6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7" name="Line 67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98" name="Line 69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99" name="Line 67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0" name="Line 6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1" name="Line 67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2" name="Line 6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3" name="Line 67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4" name="Line 69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5" name="Line 67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6" name="Line 6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7" name="Line 67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08" name="Line 69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09" name="Line 67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10" name="Line 6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11" name="Line 67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12" name="Line 69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3" name="Line 6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14" name="Line 69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5" name="Line 67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16" name="Line 69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7" name="Line 6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18" name="Line 6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19" name="Line 67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0" name="Line 6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1" name="Line 67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2" name="Line 6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3" name="Line 67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4" name="Line 69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5" name="Line 67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6" name="Line 69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7" name="Line 6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28" name="Line 6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29" name="Line 67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0" name="Line 6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31" name="Line 6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2" name="Line 6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33" name="Line 67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4" name="Line 69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35" name="Line 67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36" name="Line 69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37" name="Line 6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38" name="Line 69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39" name="Line 67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0" name="Line 6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1" name="Line 6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2" name="Line 6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3" name="Line 67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4" name="Line 69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5" name="Line 6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6" name="Line 69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7" name="Line 67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48" name="Line 69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49" name="Line 67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0" name="Line 6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1" name="Line 6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2" name="Line 69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3" name="Line 67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4" name="Line 69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5" name="Line 67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6" name="Line 69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7" name="Line 67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58" name="Line 69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59" name="Line 6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ShapeType="1"/>
        </xdr:cNvSpPr>
      </xdr:nvSpPr>
      <xdr:spPr bwMode="auto">
        <a:xfrm flipV="1">
          <a:off x="242316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60" name="Line 6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ShapeType="1"/>
        </xdr:cNvSpPr>
      </xdr:nvSpPr>
      <xdr:spPr bwMode="auto">
        <a:xfrm flipV="1">
          <a:off x="257632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61" name="Line 67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62" name="Line 69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63" name="Line 67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64" name="Line 6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65" name="Line 67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66" name="Line 69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67" name="Line 67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68" name="Line 69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69" name="Line 6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70" name="Line 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71" name="Line 67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72" name="Line 69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73" name="Line 67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74" name="Line 69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75" name="Line 67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76" name="Line 69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77" name="Line 67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78" name="Line 69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79" name="Line 6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80" name="Line 6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81" name="Line 67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82" name="Line 69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4283" name="Line 67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ShapeType="1"/>
        </xdr:cNvSpPr>
      </xdr:nvSpPr>
      <xdr:spPr bwMode="auto">
        <a:xfrm flipV="1">
          <a:off x="365912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4284" name="Line 69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ShapeType="1"/>
        </xdr:cNvSpPr>
      </xdr:nvSpPr>
      <xdr:spPr bwMode="auto">
        <a:xfrm flipV="1">
          <a:off x="3812286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5" name="Line 67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6" name="Line 69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7" name="Line 67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8" name="Line 69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9" name="Line 6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0" name="Line 6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1" name="Line 67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2" name="Line 6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3" name="Line 67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4" name="Line 69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5" name="Line 67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6" name="Line 69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7" name="Line 67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98" name="Line 69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99" name="Line 67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0" name="Line 6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1" name="Line 67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2" name="Line 69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3" name="Line 6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4" name="Line 69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5" name="Line 67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6" name="Line 69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07" name="Line 67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ShapeType="1"/>
        </xdr:cNvSpPr>
      </xdr:nvSpPr>
      <xdr:spPr bwMode="auto">
        <a:xfrm flipV="1">
          <a:off x="304114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08" name="Line 69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ShapeType="1"/>
        </xdr:cNvSpPr>
      </xdr:nvSpPr>
      <xdr:spPr bwMode="auto">
        <a:xfrm flipV="1">
          <a:off x="319430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309" name="Text Box 33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10" name="Line 67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11" name="Line 69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12" name="Line 67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13" name="Line 69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14" name="Line 67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15" name="Line 69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16" name="Line 67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17" name="Line 69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18" name="Line 6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19" name="Line 69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20" name="Line 67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21" name="Line 69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22" name="Line 67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23" name="Line 69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24" name="Line 67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25" name="Line 69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26" name="Line 67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27" name="Line 69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28" name="Line 6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29" name="Line 69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30" name="Line 67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31" name="Line 69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4332" name="Line 67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ShapeType="1"/>
        </xdr:cNvSpPr>
      </xdr:nvSpPr>
      <xdr:spPr bwMode="auto">
        <a:xfrm flipV="1">
          <a:off x="588264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4333" name="Line 69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334" name="Text Box 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35" name="Line 67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336" name="Line 68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37" name="Line 69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38" name="Line 6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39" name="Line 69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0" name="Line 67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1" name="Line 69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2" name="Line 67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3" name="Line 69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4" name="Line 67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5" name="Line 69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6" name="Line 67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7" name="Line 69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48" name="Line 6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49" name="Line 69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0" name="Line 67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1" name="Line 69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2" name="Line 67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3" name="Line 69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4" name="Line 67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5" name="Line 69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6" name="Line 67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7" name="Line 69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8" name="Line 6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9" name="Line 69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360" name="Text Box 3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79571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1" name="Line 67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362" name="Line 68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ShapeType="1"/>
        </xdr:cNvSpPr>
      </xdr:nvSpPr>
      <xdr:spPr bwMode="auto">
        <a:xfrm flipV="1">
          <a:off x="68122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3" name="Line 69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4" name="Line 67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5" name="Line 69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6" name="Line 67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7" name="Line 69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68" name="Line 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69" name="Line 69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0" name="Line 67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1" name="Line 69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2" name="Line 67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3" name="Line 69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4" name="Line 67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5" name="Line 69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6" name="Line 67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7" name="Line 69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78" name="Line 6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79" name="Line 69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80" name="Line 67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81" name="Line 69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82" name="Line 67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83" name="Line 69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84" name="Line 67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ShapeType="1"/>
        </xdr:cNvSpPr>
      </xdr:nvSpPr>
      <xdr:spPr bwMode="auto">
        <a:xfrm flipV="1">
          <a:off x="60274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85" name="Line 69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ShapeType="1"/>
        </xdr:cNvSpPr>
      </xdr:nvSpPr>
      <xdr:spPr bwMode="auto">
        <a:xfrm flipV="1">
          <a:off x="75438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386" name="Text Box 33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87" name="Line 67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388" name="Line 6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89" name="Line 69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0" name="Line 67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1" name="Line 69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2" name="Line 67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3" name="Line 69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4" name="Line 67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5" name="Line 69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6" name="Line 67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7" name="Line 69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98" name="Line 6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99" name="Line 69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0" name="Line 67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1" name="Line 69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2" name="Line 67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3" name="Line 69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4" name="Line 67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5" name="Line 69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6" name="Line 67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7" name="Line 69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08" name="Line 6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09" name="Line 69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410" name="Line 67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411" name="Line 69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412" name="Text Box 33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13" name="Line 67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414" name="Line 68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15" name="Line 69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16" name="Line 67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17" name="Line 69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18" name="Line 6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19" name="Line 69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0" name="Line 67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1" name="Line 69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2" name="Line 67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3" name="Line 69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4" name="Line 67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5" name="Line 69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6" name="Line 67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7" name="Line 69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28" name="Line 6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29" name="Line 69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0" name="Line 67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1" name="Line 69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2" name="Line 67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3" name="Line 69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4" name="Line 67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5" name="Line 69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36" name="Line 67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37" name="Line 69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56" name="Text Box 33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57" name="Line 6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58" name="Line 6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9" name="Line 69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0" name="Line 67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1" name="Line 6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2" name="Line 67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3" name="Line 69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4" name="Line 6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5" name="Line 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6" name="Line 67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7" name="Line 69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8" name="Line 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69" name="Line 69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0" name="Line 67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1" name="Line 69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2" name="Line 67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3" name="Line 69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4" name="Line 67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5" name="Line 69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6" name="Line 67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7" name="Line 69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78" name="Line 6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9" name="Line 69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0" name="Line 67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81" name="Line 6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182" name="Text Box 3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3" name="Line 67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3184" name="Line 68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5" name="Line 69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6" name="Line 67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7" name="Line 69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88" name="Line 6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89" name="Line 69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0" name="Line 67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1" name="Line 69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2" name="Line 67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3" name="Line 6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4" name="Line 6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5" name="Line 6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6" name="Line 67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7" name="Line 69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198" name="Line 6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199" name="Line 69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200" name="Line 67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201" name="Line 69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202" name="Line 67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203" name="Line 69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204" name="Line 67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205" name="Line 69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206" name="Line 6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207" name="Line 6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3208" name="Text Box 3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09" name="Line 67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3210" name="Line 6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11" name="Line 69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12" name="Line 67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13" name="Line 69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14" name="Line 67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15" name="Line 69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216" name="Line 6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217" name="Line 69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50" name="Line 67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51" name="Line 69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52" name="Line 67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53" name="Line 6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54" name="Line 67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55" name="Line 69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56" name="Line 6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57" name="Line 6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58" name="Line 6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59" name="Line 69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60" name="Line 67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61" name="Line 69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62" name="Line 67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63" name="Line 6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864" name="Line 6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865" name="Line 69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866" name="Text Box 33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67" name="Line 6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868" name="Line 6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69" name="Line 6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0" name="Line 67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1" name="Line 69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2" name="Line 67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3" name="Line 69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4" name="Line 67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5" name="Line 69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6" name="Line 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7" name="Line 6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8" name="Line 6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9" name="Line 6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0" name="Line 67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1" name="Line 69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2" name="Line 67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3" name="Line 6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4" name="Line 67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5" name="Line 69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6" name="Line 67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7" name="Line 69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8" name="Line 6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9" name="Line 6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90" name="Line 6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1" name="Line 6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3892" name="Text Box 33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93" name="Line 6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3894" name="Line 68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95" name="Line 6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896" name="Line 67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897" name="Line 69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64" name="Line 67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65" name="Line 69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66" name="Line 67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67" name="Line 69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68" name="Line 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69" name="Line 69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70" name="Line 67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71" name="Line 69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72" name="Line 67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73" name="Line 69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74" name="Line 67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75" name="Line 6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76" name="Line 67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77" name="Line 69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78" name="Line 6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79" name="Line 69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80" name="Line 67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81" name="Line 69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082" name="Line 67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083" name="Line 69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084" name="Text Box 3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85" name="Line 67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086" name="Line 68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87" name="Line 69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88" name="Line 6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89" name="Line 69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90" name="Line 67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91" name="Line 69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92" name="Line 67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93" name="Line 6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94" name="Line 67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95" name="Line 69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96" name="Line 67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97" name="Line 69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098" name="Line 6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099" name="Line 69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00" name="Line 67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01" name="Line 69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02" name="Line 67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03" name="Line 69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04" name="Line 6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05" name="Line 6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06" name="Line 67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07" name="Line 69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08" name="Line 6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09" name="Line 6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110" name="Text Box 3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11" name="Line 67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112" name="Line 6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113" name="Line 69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114" name="Line 67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38" name="Line 69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39" name="Line 67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0" name="Line 6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1" name="Line 67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2" name="Line 69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3" name="Line 67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4" name="Line 69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5" name="Line 67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6" name="Line 69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7" name="Line 67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8" name="Line 69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9" name="Line 67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0" name="Line 6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51" name="Line 67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2" name="Line 69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53" name="Line 67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4" name="Line 69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55" name="Line 67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6" name="Line 6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57" name="Line 67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8" name="Line 69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1323975</xdr:colOff>
      <xdr:row>1</xdr:row>
      <xdr:rowOff>370284</xdr:rowOff>
    </xdr:from>
    <xdr:to>
      <xdr:col>18</xdr:col>
      <xdr:colOff>57150</xdr:colOff>
      <xdr:row>2</xdr:row>
      <xdr:rowOff>155495</xdr:rowOff>
    </xdr:to>
    <xdr:sp macro="" textlink="">
      <xdr:nvSpPr>
        <xdr:cNvPr id="4459" name="Shape 2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/>
      </xdr:nvSpPr>
      <xdr:spPr>
        <a:xfrm>
          <a:off x="3457575" y="1536144"/>
          <a:ext cx="42481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14763</xdr:colOff>
      <xdr:row>1</xdr:row>
      <xdr:rowOff>370284</xdr:rowOff>
    </xdr:from>
    <xdr:to>
      <xdr:col>18</xdr:col>
      <xdr:colOff>318611</xdr:colOff>
      <xdr:row>2</xdr:row>
      <xdr:rowOff>155495</xdr:rowOff>
    </xdr:to>
    <xdr:sp macro="" textlink="">
      <xdr:nvSpPr>
        <xdr:cNvPr id="4460" name="Shape 3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/>
      </xdr:nvSpPr>
      <xdr:spPr>
        <a:xfrm>
          <a:off x="3840003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10%</a:t>
          </a:r>
        </a:p>
      </xdr:txBody>
    </xdr:sp>
    <xdr:clientData/>
  </xdr:twoCellAnchor>
  <xdr:twoCellAnchor>
    <xdr:from>
      <xdr:col>18</xdr:col>
      <xdr:colOff>396875</xdr:colOff>
      <xdr:row>1</xdr:row>
      <xdr:rowOff>370284</xdr:rowOff>
    </xdr:from>
    <xdr:to>
      <xdr:col>20</xdr:col>
      <xdr:colOff>38100</xdr:colOff>
      <xdr:row>2</xdr:row>
      <xdr:rowOff>155495</xdr:rowOff>
    </xdr:to>
    <xdr:sp macro="" textlink="">
      <xdr:nvSpPr>
        <xdr:cNvPr id="4461" name="Shape 4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/>
      </xdr:nvSpPr>
      <xdr:spPr>
        <a:xfrm>
          <a:off x="4191635" y="1536144"/>
          <a:ext cx="40322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20</xdr:col>
      <xdr:colOff>14763</xdr:colOff>
      <xdr:row>1</xdr:row>
      <xdr:rowOff>370284</xdr:rowOff>
    </xdr:from>
    <xdr:to>
      <xdr:col>20</xdr:col>
      <xdr:colOff>318611</xdr:colOff>
      <xdr:row>2</xdr:row>
      <xdr:rowOff>155495</xdr:rowOff>
    </xdr:to>
    <xdr:sp macro="" textlink="">
      <xdr:nvSpPr>
        <xdr:cNvPr id="4462" name="Shape 5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/>
      </xdr:nvSpPr>
      <xdr:spPr>
        <a:xfrm>
          <a:off x="4571523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10%</a:t>
          </a:r>
        </a:p>
      </xdr:txBody>
    </xdr:sp>
    <xdr:clientData/>
  </xdr:twoCellAnchor>
  <xdr:twoCellAnchor>
    <xdr:from>
      <xdr:col>20</xdr:col>
      <xdr:colOff>396875</xdr:colOff>
      <xdr:row>1</xdr:row>
      <xdr:rowOff>370284</xdr:rowOff>
    </xdr:from>
    <xdr:to>
      <xdr:col>22</xdr:col>
      <xdr:colOff>38100</xdr:colOff>
      <xdr:row>2</xdr:row>
      <xdr:rowOff>155495</xdr:rowOff>
    </xdr:to>
    <xdr:sp macro="" textlink="">
      <xdr:nvSpPr>
        <xdr:cNvPr id="4463" name="Shape 6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/>
      </xdr:nvSpPr>
      <xdr:spPr>
        <a:xfrm>
          <a:off x="4923155" y="1536144"/>
          <a:ext cx="40322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22</xdr:col>
      <xdr:colOff>14763</xdr:colOff>
      <xdr:row>1</xdr:row>
      <xdr:rowOff>370284</xdr:rowOff>
    </xdr:from>
    <xdr:to>
      <xdr:col>22</xdr:col>
      <xdr:colOff>318611</xdr:colOff>
      <xdr:row>2</xdr:row>
      <xdr:rowOff>155495</xdr:rowOff>
    </xdr:to>
    <xdr:sp macro="" textlink="">
      <xdr:nvSpPr>
        <xdr:cNvPr id="4464" name="Shape 7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/>
      </xdr:nvSpPr>
      <xdr:spPr>
        <a:xfrm>
          <a:off x="5303043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20%</a:t>
          </a:r>
        </a:p>
      </xdr:txBody>
    </xdr:sp>
    <xdr:clientData/>
  </xdr:twoCellAnchor>
  <xdr:twoCellAnchor>
    <xdr:from>
      <xdr:col>22</xdr:col>
      <xdr:colOff>399732</xdr:colOff>
      <xdr:row>1</xdr:row>
      <xdr:rowOff>370284</xdr:rowOff>
    </xdr:from>
    <xdr:to>
      <xdr:col>23</xdr:col>
      <xdr:colOff>349567</xdr:colOff>
      <xdr:row>2</xdr:row>
      <xdr:rowOff>155495</xdr:rowOff>
    </xdr:to>
    <xdr:sp macro="" textlink="">
      <xdr:nvSpPr>
        <xdr:cNvPr id="4465" name="Shape 8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/>
      </xdr:nvSpPr>
      <xdr:spPr>
        <a:xfrm>
          <a:off x="5657532" y="1536144"/>
          <a:ext cx="34607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24</xdr:col>
      <xdr:colOff>399732</xdr:colOff>
      <xdr:row>1</xdr:row>
      <xdr:rowOff>370284</xdr:rowOff>
    </xdr:from>
    <xdr:to>
      <xdr:col>25</xdr:col>
      <xdr:colOff>349567</xdr:colOff>
      <xdr:row>2</xdr:row>
      <xdr:rowOff>155495</xdr:rowOff>
    </xdr:to>
    <xdr:sp macro="" textlink="">
      <xdr:nvSpPr>
        <xdr:cNvPr id="4466" name="Shape 9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/>
      </xdr:nvSpPr>
      <xdr:spPr>
        <a:xfrm>
          <a:off x="6442392" y="1536144"/>
          <a:ext cx="34607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26</xdr:col>
      <xdr:colOff>52863</xdr:colOff>
      <xdr:row>1</xdr:row>
      <xdr:rowOff>370284</xdr:rowOff>
    </xdr:from>
    <xdr:to>
      <xdr:col>26</xdr:col>
      <xdr:colOff>356711</xdr:colOff>
      <xdr:row>2</xdr:row>
      <xdr:rowOff>155495</xdr:rowOff>
    </xdr:to>
    <xdr:sp macro="" textlink="">
      <xdr:nvSpPr>
        <xdr:cNvPr id="4467" name="Shape 1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/>
      </xdr:nvSpPr>
      <xdr:spPr>
        <a:xfrm>
          <a:off x="6857523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27</xdr:col>
      <xdr:colOff>28575</xdr:colOff>
      <xdr:row>1</xdr:row>
      <xdr:rowOff>360759</xdr:rowOff>
    </xdr:from>
    <xdr:to>
      <xdr:col>28</xdr:col>
      <xdr:colOff>19050</xdr:colOff>
      <xdr:row>2</xdr:row>
      <xdr:rowOff>145970</xdr:rowOff>
    </xdr:to>
    <xdr:sp macro="" textlink="">
      <xdr:nvSpPr>
        <xdr:cNvPr id="4468" name="Shape 11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/>
      </xdr:nvSpPr>
      <xdr:spPr>
        <a:xfrm>
          <a:off x="7198995" y="1526619"/>
          <a:ext cx="40957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14763</xdr:colOff>
      <xdr:row>1</xdr:row>
      <xdr:rowOff>370284</xdr:rowOff>
    </xdr:from>
    <xdr:to>
      <xdr:col>18</xdr:col>
      <xdr:colOff>318611</xdr:colOff>
      <xdr:row>2</xdr:row>
      <xdr:rowOff>155495</xdr:rowOff>
    </xdr:to>
    <xdr:sp macro="" textlink="">
      <xdr:nvSpPr>
        <xdr:cNvPr id="4469" name="Shape 12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/>
      </xdr:nvSpPr>
      <xdr:spPr>
        <a:xfrm>
          <a:off x="3840003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10%</a:t>
          </a:r>
        </a:p>
      </xdr:txBody>
    </xdr:sp>
    <xdr:clientData/>
  </xdr:twoCellAnchor>
  <xdr:twoCellAnchor>
    <xdr:from>
      <xdr:col>18</xdr:col>
      <xdr:colOff>396875</xdr:colOff>
      <xdr:row>1</xdr:row>
      <xdr:rowOff>370284</xdr:rowOff>
    </xdr:from>
    <xdr:to>
      <xdr:col>20</xdr:col>
      <xdr:colOff>38100</xdr:colOff>
      <xdr:row>2</xdr:row>
      <xdr:rowOff>155495</xdr:rowOff>
    </xdr:to>
    <xdr:sp macro="" textlink="">
      <xdr:nvSpPr>
        <xdr:cNvPr id="4470" name="Shape 13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/>
      </xdr:nvSpPr>
      <xdr:spPr>
        <a:xfrm>
          <a:off x="4191635" y="1536144"/>
          <a:ext cx="40322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20</xdr:col>
      <xdr:colOff>19685</xdr:colOff>
      <xdr:row>1</xdr:row>
      <xdr:rowOff>370284</xdr:rowOff>
    </xdr:from>
    <xdr:to>
      <xdr:col>21</xdr:col>
      <xdr:colOff>18415</xdr:colOff>
      <xdr:row>2</xdr:row>
      <xdr:rowOff>155495</xdr:rowOff>
    </xdr:to>
    <xdr:sp macro="" textlink="">
      <xdr:nvSpPr>
        <xdr:cNvPr id="4471" name="Shape 14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/>
      </xdr:nvSpPr>
      <xdr:spPr>
        <a:xfrm>
          <a:off x="4576445" y="1536144"/>
          <a:ext cx="364490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20</xdr:col>
      <xdr:colOff>396875</xdr:colOff>
      <xdr:row>1</xdr:row>
      <xdr:rowOff>370284</xdr:rowOff>
    </xdr:from>
    <xdr:to>
      <xdr:col>22</xdr:col>
      <xdr:colOff>57150</xdr:colOff>
      <xdr:row>2</xdr:row>
      <xdr:rowOff>155495</xdr:rowOff>
    </xdr:to>
    <xdr:sp macro="" textlink="">
      <xdr:nvSpPr>
        <xdr:cNvPr id="4472" name="Shape 15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/>
      </xdr:nvSpPr>
      <xdr:spPr>
        <a:xfrm>
          <a:off x="4923155" y="1536144"/>
          <a:ext cx="42227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22</xdr:col>
      <xdr:colOff>43338</xdr:colOff>
      <xdr:row>1</xdr:row>
      <xdr:rowOff>370284</xdr:rowOff>
    </xdr:from>
    <xdr:to>
      <xdr:col>22</xdr:col>
      <xdr:colOff>347186</xdr:colOff>
      <xdr:row>2</xdr:row>
      <xdr:rowOff>155495</xdr:rowOff>
    </xdr:to>
    <xdr:sp macro="" textlink="">
      <xdr:nvSpPr>
        <xdr:cNvPr id="4473" name="Shape 16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/>
      </xdr:nvSpPr>
      <xdr:spPr>
        <a:xfrm>
          <a:off x="5331618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22</xdr:col>
      <xdr:colOff>399732</xdr:colOff>
      <xdr:row>1</xdr:row>
      <xdr:rowOff>370284</xdr:rowOff>
    </xdr:from>
    <xdr:to>
      <xdr:col>23</xdr:col>
      <xdr:colOff>349567</xdr:colOff>
      <xdr:row>2</xdr:row>
      <xdr:rowOff>155495</xdr:rowOff>
    </xdr:to>
    <xdr:sp macro="" textlink="">
      <xdr:nvSpPr>
        <xdr:cNvPr id="4474" name="Shape 17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/>
      </xdr:nvSpPr>
      <xdr:spPr>
        <a:xfrm>
          <a:off x="5657532" y="1536144"/>
          <a:ext cx="34607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800" b="0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rPr>
            <a:t>100%</a:t>
          </a:r>
        </a:p>
      </xdr:txBody>
    </xdr:sp>
    <xdr:clientData/>
  </xdr:twoCellAnchor>
  <xdr:twoCellAnchor>
    <xdr:from>
      <xdr:col>18</xdr:col>
      <xdr:colOff>19685</xdr:colOff>
      <xdr:row>1</xdr:row>
      <xdr:rowOff>370284</xdr:rowOff>
    </xdr:from>
    <xdr:to>
      <xdr:col>19</xdr:col>
      <xdr:colOff>18415</xdr:colOff>
      <xdr:row>2</xdr:row>
      <xdr:rowOff>155495</xdr:rowOff>
    </xdr:to>
    <xdr:sp macro="" textlink="">
      <xdr:nvSpPr>
        <xdr:cNvPr id="4475" name="Shape 18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/>
      </xdr:nvSpPr>
      <xdr:spPr>
        <a:xfrm>
          <a:off x="3844925" y="1536144"/>
          <a:ext cx="364490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396875</xdr:colOff>
      <xdr:row>1</xdr:row>
      <xdr:rowOff>370284</xdr:rowOff>
    </xdr:from>
    <xdr:to>
      <xdr:col>20</xdr:col>
      <xdr:colOff>47625</xdr:colOff>
      <xdr:row>2</xdr:row>
      <xdr:rowOff>155495</xdr:rowOff>
    </xdr:to>
    <xdr:sp macro="" textlink="">
      <xdr:nvSpPr>
        <xdr:cNvPr id="4476" name="Shape 19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/>
      </xdr:nvSpPr>
      <xdr:spPr>
        <a:xfrm>
          <a:off x="4191635" y="1536144"/>
          <a:ext cx="412750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24</xdr:col>
      <xdr:colOff>396875</xdr:colOff>
      <xdr:row>1</xdr:row>
      <xdr:rowOff>370284</xdr:rowOff>
    </xdr:from>
    <xdr:to>
      <xdr:col>26</xdr:col>
      <xdr:colOff>76200</xdr:colOff>
      <xdr:row>2</xdr:row>
      <xdr:rowOff>155495</xdr:rowOff>
    </xdr:to>
    <xdr:sp macro="" textlink="">
      <xdr:nvSpPr>
        <xdr:cNvPr id="4477" name="Shape 2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/>
      </xdr:nvSpPr>
      <xdr:spPr>
        <a:xfrm>
          <a:off x="6439535" y="1536144"/>
          <a:ext cx="44132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23</xdr:col>
      <xdr:colOff>21907</xdr:colOff>
      <xdr:row>1</xdr:row>
      <xdr:rowOff>370284</xdr:rowOff>
    </xdr:from>
    <xdr:to>
      <xdr:col>23</xdr:col>
      <xdr:colOff>378142</xdr:colOff>
      <xdr:row>2</xdr:row>
      <xdr:rowOff>155495</xdr:rowOff>
    </xdr:to>
    <xdr:sp macro="" textlink="">
      <xdr:nvSpPr>
        <xdr:cNvPr id="4478" name="Shape 21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/>
      </xdr:nvSpPr>
      <xdr:spPr>
        <a:xfrm>
          <a:off x="5675947" y="1536144"/>
          <a:ext cx="356235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24</xdr:col>
      <xdr:colOff>52863</xdr:colOff>
      <xdr:row>1</xdr:row>
      <xdr:rowOff>370284</xdr:rowOff>
    </xdr:from>
    <xdr:to>
      <xdr:col>24</xdr:col>
      <xdr:colOff>356711</xdr:colOff>
      <xdr:row>2</xdr:row>
      <xdr:rowOff>155495</xdr:rowOff>
    </xdr:to>
    <xdr:sp macro="" textlink="">
      <xdr:nvSpPr>
        <xdr:cNvPr id="4479" name="Shape 2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/>
      </xdr:nvSpPr>
      <xdr:spPr>
        <a:xfrm>
          <a:off x="6126003" y="1536144"/>
          <a:ext cx="303848" cy="158591"/>
        </a:xfrm>
        <a:prstGeom prst="rect">
          <a:avLst/>
        </a:prstGeom>
        <a:solidFill>
          <a:srgbClr val="C0C0C0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1" i="0" u="none" strike="noStrike" cap="none" spc="0" baseline="0">
              <a:ln>
                <a:noFill/>
              </a:ln>
              <a:solidFill>
                <a:srgbClr val="0000FF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800" b="1" i="0" u="none" strike="noStrike" cap="none" spc="0" baseline="0">
            <a:ln>
              <a:noFill/>
            </a:ln>
            <a:solidFill>
              <a:srgbClr val="0000FF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  <xdr:twoCellAnchor>
    <xdr:from>
      <xdr:col>18</xdr:col>
      <xdr:colOff>0</xdr:colOff>
      <xdr:row>1</xdr:row>
      <xdr:rowOff>352425</xdr:rowOff>
    </xdr:from>
    <xdr:to>
      <xdr:col>18</xdr:col>
      <xdr:colOff>0</xdr:colOff>
      <xdr:row>2</xdr:row>
      <xdr:rowOff>306705</xdr:rowOff>
    </xdr:to>
    <xdr:sp macro="" textlink="">
      <xdr:nvSpPr>
        <xdr:cNvPr id="4480" name="Shape 23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/>
      </xdr:nvSpPr>
      <xdr:spPr>
        <a:xfrm flipV="1">
          <a:off x="3825240" y="1518285"/>
          <a:ext cx="0" cy="32766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20</xdr:col>
      <xdr:colOff>0</xdr:colOff>
      <xdr:row>1</xdr:row>
      <xdr:rowOff>352425</xdr:rowOff>
    </xdr:from>
    <xdr:to>
      <xdr:col>20</xdr:col>
      <xdr:colOff>0</xdr:colOff>
      <xdr:row>2</xdr:row>
      <xdr:rowOff>306705</xdr:rowOff>
    </xdr:to>
    <xdr:sp macro="" textlink="">
      <xdr:nvSpPr>
        <xdr:cNvPr id="4481" name="Shape 24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/>
      </xdr:nvSpPr>
      <xdr:spPr>
        <a:xfrm flipV="1">
          <a:off x="4556760" y="1518285"/>
          <a:ext cx="0" cy="32766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82" name="Shape 25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361950</xdr:rowOff>
    </xdr:to>
    <xdr:sp macro="" textlink="">
      <xdr:nvSpPr>
        <xdr:cNvPr id="4483" name="Shape 26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/>
      </xdr:nvSpPr>
      <xdr:spPr>
        <a:xfrm flipV="1">
          <a:off x="6073140" y="1165860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84" name="Shape 27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85" name="Shape 28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86" name="Shape 29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87" name="Shape 3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88" name="Shape 31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89" name="Shape 36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90" name="Shape 37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91" name="Shape 38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92" name="Shape 39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93" name="Shape 4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94" name="Shape 4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95" name="Shape 4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96" name="Shape 43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97" name="Shape 44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498" name="Shape 45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499" name="Shape 46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500" name="Shape 47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501" name="Shape 52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502" name="Shape 5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503" name="Shape 5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504" name="Shape 55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22</xdr:col>
      <xdr:colOff>0</xdr:colOff>
      <xdr:row>1</xdr:row>
      <xdr:rowOff>9525</xdr:rowOff>
    </xdr:from>
    <xdr:to>
      <xdr:col>22</xdr:col>
      <xdr:colOff>0</xdr:colOff>
      <xdr:row>1</xdr:row>
      <xdr:rowOff>371475</xdr:rowOff>
    </xdr:to>
    <xdr:sp macro="" textlink="">
      <xdr:nvSpPr>
        <xdr:cNvPr id="4505" name="Shape 56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/>
      </xdr:nvSpPr>
      <xdr:spPr>
        <a:xfrm flipV="1">
          <a:off x="5288280" y="1175385"/>
          <a:ext cx="0" cy="36195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26</xdr:col>
      <xdr:colOff>0</xdr:colOff>
      <xdr:row>2</xdr:row>
      <xdr:rowOff>11430</xdr:rowOff>
    </xdr:to>
    <xdr:sp macro="" textlink="">
      <xdr:nvSpPr>
        <xdr:cNvPr id="4506" name="Shape 57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/>
      </xdr:nvSpPr>
      <xdr:spPr>
        <a:xfrm flipV="1">
          <a:off x="6804660" y="1194435"/>
          <a:ext cx="0" cy="35623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507" name="Text Box 33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8147685" y="11087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8" name="Line 6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509" name="Line 6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ShapeType="1"/>
        </xdr:cNvSpPr>
      </xdr:nvSpPr>
      <xdr:spPr bwMode="auto">
        <a:xfrm flipV="1">
          <a:off x="6957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0" name="Line 6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1" name="Line 67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2" name="Line 69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3" name="Line 67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4" name="Line 69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5" name="Line 67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6" name="Line 69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7" name="Line 67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8" name="Line 69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9" name="Line 67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20" name="Line 6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21" name="Line 67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22" name="Line 69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23" name="Line 67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24" name="Line 69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25" name="Line 67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26" name="Line 69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27" name="Line 67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28" name="Line 69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29" name="Line 67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30" name="Line 6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31" name="Line 6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32" name="Line 69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533" name="Text Box 33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8147685" y="11087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4" name="Line 67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535" name="Line 68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ShapeType="1"/>
        </xdr:cNvSpPr>
      </xdr:nvSpPr>
      <xdr:spPr bwMode="auto">
        <a:xfrm flipV="1">
          <a:off x="6957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6" name="Line 69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7" name="Line 67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38" name="Line 69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39" name="Line 67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0" name="Line 6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1" name="Line 6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2" name="Line 69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3" name="Line 67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4" name="Line 69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5" name="Line 67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6" name="Line 69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7" name="Line 67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48" name="Line 69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49" name="Line 6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50" name="Line 6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51" name="Line 67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52" name="Line 69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53" name="Line 67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54" name="Line 69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55" name="Line 67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56" name="Line 69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57" name="Line 6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58" name="Line 69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559" name="Text Box 33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7964805" y="9334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60" name="Line 67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561" name="Line 68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ShapeType="1"/>
        </xdr:cNvSpPr>
      </xdr:nvSpPr>
      <xdr:spPr bwMode="auto">
        <a:xfrm flipV="1">
          <a:off x="67741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62" name="Line 69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63" name="Line 67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64" name="Line 69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65" name="Line 67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66" name="Line 69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67" name="Line 67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68" name="Line 69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69" name="Line 67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0" name="Line 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1" name="Line 67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2" name="Line 69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3" name="Line 67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4" name="Line 69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5" name="Line 67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6" name="Line 69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7" name="Line 67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78" name="Line 69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79" name="Line 67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0" name="Line 6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1" name="Line 6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2" name="Line 69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583" name="Line 67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ShapeType="1"/>
        </xdr:cNvSpPr>
      </xdr:nvSpPr>
      <xdr:spPr bwMode="auto">
        <a:xfrm flipV="1">
          <a:off x="59588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584" name="Line 69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ShapeType="1"/>
        </xdr:cNvSpPr>
      </xdr:nvSpPr>
      <xdr:spPr bwMode="auto">
        <a:xfrm flipV="1">
          <a:off x="75361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585" name="Text Box 33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147685" y="11087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86" name="Line 67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587" name="Line 68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ShapeType="1"/>
        </xdr:cNvSpPr>
      </xdr:nvSpPr>
      <xdr:spPr bwMode="auto">
        <a:xfrm flipV="1">
          <a:off x="6957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88" name="Line 69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89" name="Line 6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90" name="Line 6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91" name="Line 67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92" name="Line 69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93" name="Line 67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94" name="Line 69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95" name="Line 6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96" name="Line 69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97" name="Line 67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98" name="Line 69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99" name="Line 67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00" name="Line 6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01" name="Line 67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02" name="Line 69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03" name="Line 67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04" name="Line 69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05" name="Line 6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06" name="Line 69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07" name="Line 67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08" name="Line 69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09" name="Line 67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ShapeType="1"/>
        </xdr:cNvSpPr>
      </xdr:nvSpPr>
      <xdr:spPr bwMode="auto">
        <a:xfrm flipV="1">
          <a:off x="6141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10" name="Line 6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ShapeType="1"/>
        </xdr:cNvSpPr>
      </xdr:nvSpPr>
      <xdr:spPr bwMode="auto">
        <a:xfrm flipV="1">
          <a:off x="771906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611" name="Text Box 33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12" name="Line 67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613" name="Line 68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ShapeType="1"/>
        </xdr:cNvSpPr>
      </xdr:nvSpPr>
      <xdr:spPr bwMode="auto">
        <a:xfrm flipV="1">
          <a:off x="6522720" y="9696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14" name="Line 69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15" name="Line 67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16" name="Line 69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17" name="Line 67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18" name="Line 69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19" name="Line 67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20" name="Line 6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21" name="Line 67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22" name="Line 69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23" name="Line 6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24" name="Line 69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25" name="Line 67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26" name="Line 69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27" name="Line 67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28" name="Line 69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29" name="Line 67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30" name="Line 6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31" name="Line 67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32" name="Line 69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33" name="Line 67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34" name="Line 69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35" name="Line 67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636" name="Line 69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637" name="Text Box 33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38" name="Line 6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639" name="Line 6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ShapeType="1"/>
        </xdr:cNvSpPr>
      </xdr:nvSpPr>
      <xdr:spPr bwMode="auto">
        <a:xfrm flipV="1">
          <a:off x="5760720" y="9696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40" name="Line 6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41" name="Line 6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42" name="Line 69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43" name="Line 67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44" name="Line 69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45" name="Line 67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46" name="Line 69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47" name="Line 6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48" name="Line 69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49" name="Line 67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50" name="Line 6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51" name="Line 67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52" name="Line 69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53" name="Line 67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54" name="Line 69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55" name="Line 67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56" name="Line 69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57" name="Line 67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58" name="Line 69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59" name="Line 67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60" name="Line 6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661" name="Line 67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ShapeType="1"/>
        </xdr:cNvSpPr>
      </xdr:nvSpPr>
      <xdr:spPr bwMode="auto">
        <a:xfrm flipV="1">
          <a:off x="5760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662" name="Line 69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663" name="Text Box 33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6296025" y="9639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64" name="Line 67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665" name="Line 68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ShapeType="1"/>
        </xdr:cNvSpPr>
      </xdr:nvSpPr>
      <xdr:spPr bwMode="auto">
        <a:xfrm flipV="1">
          <a:off x="5516880" y="9696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66" name="Line 69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67" name="Line 67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68" name="Line 69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69" name="Line 67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70" name="Line 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71" name="Line 6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72" name="Line 69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73" name="Line 67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74" name="Line 6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75" name="Line 67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76" name="Line 69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77" name="Line 67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78" name="Line 69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79" name="Line 67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80" name="Line 6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81" name="Line 6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82" name="Line 69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83" name="Line 67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84" name="Line 69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85" name="Line 67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86" name="Line 69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687" name="Line 67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ShapeType="1"/>
        </xdr:cNvSpPr>
      </xdr:nvSpPr>
      <xdr:spPr bwMode="auto">
        <a:xfrm flipV="1">
          <a:off x="551688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688" name="Line 69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ShapeType="1"/>
        </xdr:cNvSpPr>
      </xdr:nvSpPr>
      <xdr:spPr bwMode="auto">
        <a:xfrm flipV="1">
          <a:off x="588264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689" name="Text Box 33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90" name="Line 67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691" name="Line 68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ShapeType="1"/>
        </xdr:cNvSpPr>
      </xdr:nvSpPr>
      <xdr:spPr bwMode="auto">
        <a:xfrm flipV="1">
          <a:off x="6522720" y="9696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92" name="Line 69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93" name="Line 67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94" name="Line 69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95" name="Line 67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96" name="Line 69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97" name="Line 67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98" name="Line 6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99" name="Line 6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00" name="Line 6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01" name="Line 67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02" name="Line 69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03" name="Line 67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04" name="Line 69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05" name="Line 67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06" name="Line 69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07" name="Line 67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08" name="Line 69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09" name="Line 6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10" name="Line 6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11" name="Line 67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12" name="Line 69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713" name="Line 67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714" name="Line 69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715" name="Text Box 3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16" name="Line 67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717" name="Line 68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ShapeType="1"/>
        </xdr:cNvSpPr>
      </xdr:nvSpPr>
      <xdr:spPr bwMode="auto">
        <a:xfrm flipV="1">
          <a:off x="6522720" y="9696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18" name="Line 69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19" name="Line 6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20" name="Line 6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21" name="Line 6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22" name="Line 69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23" name="Line 67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24" name="Line 69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25" name="Line 67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26" name="Line 69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27" name="Line 67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28" name="Line 69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29" name="Line 67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30" name="Line 6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31" name="Line 6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32" name="Line 69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33" name="Line 6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34" name="Line 69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35" name="Line 67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36" name="Line 69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37" name="Line 67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38" name="Line 69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739" name="Line 67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740" name="Line 6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741" name="Text Box 33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42" name="Line 67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743" name="Line 68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ShapeType="1"/>
        </xdr:cNvSpPr>
      </xdr:nvSpPr>
      <xdr:spPr bwMode="auto">
        <a:xfrm flipV="1">
          <a:off x="6522720" y="9696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44" name="Line 69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45" name="Line 67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46" name="Line 69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47" name="Line 67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48" name="Line 69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49" name="Line 67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50" name="Line 6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51" name="Line 6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52" name="Line 69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53" name="Line 67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54" name="Line 69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55" name="Line 67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56" name="Line 69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57" name="Line 67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58" name="Line 69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59" name="Line 67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60" name="Line 6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61" name="Line 6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62" name="Line 69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63" name="Line 67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64" name="Line 69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765" name="Line 67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766" name="Line 69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41</xdr:row>
          <xdr:rowOff>219075</xdr:rowOff>
        </xdr:from>
        <xdr:to>
          <xdr:col>11</xdr:col>
          <xdr:colOff>342900</xdr:colOff>
          <xdr:row>43</xdr:row>
          <xdr:rowOff>152400</xdr:rowOff>
        </xdr:to>
        <xdr:sp macro="" textlink="">
          <xdr:nvSpPr>
            <xdr:cNvPr id="28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l-GR" sz="1100" b="0" i="0" u="none" strike="noStrike" baseline="0">
                  <a:solidFill>
                    <a:srgbClr val="000000"/>
                  </a:solidFill>
                  <a:latin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s/Desktop/New%20folder/&#917;&#926;&#913;&#924;&#919;&#925;&#921;&#917;&#931;%20&#914;&#913;&#920;&#924;&#927;&#923;&#927;&#915;&#921;&#917;&#931;/&#913;&#921;&#931;&#920;&#919;&#932;&#921;&#922;&#919;%202%20&#917;&#932;&#919;%202012-2014/2%20&#917;&#932;&#919;%20&#913;&#921;&#931;&#920;&#919;&#932;&#921;&#922;&#919;%20&#915;%20&#917;&#926;&#913;&#924;&#919;&#925;&#92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2 ΕΤΗ ΑΙΣΘΗΤΙΚΗ Γ ΕΞΑΜΗΝΟ"/>
    </sheetNames>
    <definedNames>
      <definedName name="Button1_Click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49"/>
  <sheetViews>
    <sheetView workbookViewId="0">
      <selection activeCell="BR2" sqref="BR2:CC16"/>
    </sheetView>
  </sheetViews>
  <sheetFormatPr defaultRowHeight="15" x14ac:dyDescent="0.25"/>
  <cols>
    <col min="1" max="1" width="4.7109375" customWidth="1"/>
    <col min="2" max="2" width="5.42578125" customWidth="1"/>
    <col min="3" max="3" width="31.85546875" customWidth="1"/>
    <col min="4" max="4" width="17.5703125" customWidth="1"/>
    <col min="5" max="10" width="5.28515625" customWidth="1"/>
    <col min="11" max="11" width="6.140625" customWidth="1"/>
    <col min="12" max="14" width="5.28515625" customWidth="1"/>
    <col min="15" max="15" width="6.140625" customWidth="1"/>
    <col min="16" max="16" width="11.5703125" customWidth="1"/>
    <col min="17" max="17" width="17.140625" customWidth="1"/>
    <col min="18" max="23" width="5.28515625" customWidth="1"/>
    <col min="24" max="24" width="6.140625" customWidth="1"/>
    <col min="25" max="27" width="5.28515625" customWidth="1"/>
    <col min="28" max="28" width="6.140625" customWidth="1"/>
    <col min="29" max="29" width="11.7109375" customWidth="1"/>
    <col min="30" max="30" width="17.140625" customWidth="1"/>
    <col min="31" max="36" width="5.28515625" customWidth="1"/>
    <col min="37" max="37" width="6.140625" customWidth="1"/>
    <col min="38" max="40" width="5.28515625" customWidth="1"/>
    <col min="41" max="41" width="6.140625" customWidth="1"/>
    <col min="42" max="42" width="11.85546875" customWidth="1"/>
    <col min="43" max="43" width="16.5703125" customWidth="1"/>
    <col min="44" max="49" width="5.28515625" customWidth="1"/>
    <col min="50" max="50" width="6.28515625" customWidth="1"/>
    <col min="51" max="53" width="5.28515625" customWidth="1"/>
    <col min="54" max="54" width="6.28515625" customWidth="1"/>
    <col min="55" max="55" width="12.28515625" customWidth="1"/>
    <col min="56" max="56" width="16.5703125" customWidth="1"/>
    <col min="57" max="62" width="5.28515625" customWidth="1"/>
    <col min="63" max="63" width="6.28515625" customWidth="1"/>
    <col min="64" max="66" width="5.28515625" customWidth="1"/>
    <col min="67" max="67" width="6.28515625" customWidth="1"/>
    <col min="68" max="68" width="12.28515625" customWidth="1"/>
    <col min="69" max="69" width="16.28515625" customWidth="1"/>
    <col min="70" max="75" width="5.28515625" customWidth="1"/>
    <col min="76" max="76" width="6.28515625" customWidth="1"/>
    <col min="77" max="79" width="5.28515625" customWidth="1"/>
    <col min="80" max="80" width="6.28515625" customWidth="1"/>
    <col min="81" max="81" width="12.28515625" customWidth="1"/>
  </cols>
  <sheetData>
    <row r="1" spans="1:81" ht="92.25" customHeight="1" x14ac:dyDescent="0.25">
      <c r="A1" s="1" t="s">
        <v>0</v>
      </c>
      <c r="B1" s="2" t="s">
        <v>1</v>
      </c>
      <c r="C1" s="1" t="s">
        <v>2</v>
      </c>
      <c r="D1" s="3" t="s">
        <v>31</v>
      </c>
      <c r="E1" s="58" t="s">
        <v>3</v>
      </c>
      <c r="F1" s="59"/>
      <c r="G1" s="58" t="s">
        <v>4</v>
      </c>
      <c r="H1" s="59"/>
      <c r="I1" s="58" t="s">
        <v>5</v>
      </c>
      <c r="J1" s="59"/>
      <c r="K1" s="58" t="s">
        <v>6</v>
      </c>
      <c r="L1" s="59"/>
      <c r="M1" s="58" t="s">
        <v>7</v>
      </c>
      <c r="N1" s="59"/>
      <c r="O1" s="4" t="s">
        <v>8</v>
      </c>
      <c r="P1" s="5" t="s">
        <v>9</v>
      </c>
      <c r="Q1" s="3" t="s">
        <v>10</v>
      </c>
      <c r="R1" s="58" t="s">
        <v>3</v>
      </c>
      <c r="S1" s="59"/>
      <c r="T1" s="58" t="s">
        <v>4</v>
      </c>
      <c r="U1" s="59"/>
      <c r="V1" s="58" t="s">
        <v>5</v>
      </c>
      <c r="W1" s="59"/>
      <c r="X1" s="58" t="s">
        <v>6</v>
      </c>
      <c r="Y1" s="59"/>
      <c r="Z1" s="58" t="s">
        <v>7</v>
      </c>
      <c r="AA1" s="59"/>
      <c r="AB1" s="13" t="s">
        <v>8</v>
      </c>
      <c r="AC1" s="5" t="s">
        <v>9</v>
      </c>
      <c r="AD1" s="3" t="s">
        <v>10</v>
      </c>
      <c r="AE1" s="58" t="s">
        <v>3</v>
      </c>
      <c r="AF1" s="59"/>
      <c r="AG1" s="58" t="s">
        <v>4</v>
      </c>
      <c r="AH1" s="59"/>
      <c r="AI1" s="58" t="s">
        <v>5</v>
      </c>
      <c r="AJ1" s="59"/>
      <c r="AK1" s="58" t="s">
        <v>6</v>
      </c>
      <c r="AL1" s="59"/>
      <c r="AM1" s="58" t="s">
        <v>7</v>
      </c>
      <c r="AN1" s="59"/>
      <c r="AO1" s="14" t="s">
        <v>8</v>
      </c>
      <c r="AP1" s="5" t="s">
        <v>9</v>
      </c>
      <c r="AQ1" s="3" t="s">
        <v>10</v>
      </c>
      <c r="AR1" s="58" t="s">
        <v>3</v>
      </c>
      <c r="AS1" s="59"/>
      <c r="AT1" s="58" t="s">
        <v>4</v>
      </c>
      <c r="AU1" s="59"/>
      <c r="AV1" s="58" t="s">
        <v>5</v>
      </c>
      <c r="AW1" s="59"/>
      <c r="AX1" s="58" t="s">
        <v>6</v>
      </c>
      <c r="AY1" s="59"/>
      <c r="AZ1" s="58" t="s">
        <v>7</v>
      </c>
      <c r="BA1" s="59"/>
      <c r="BB1" s="15" t="s">
        <v>8</v>
      </c>
      <c r="BC1" s="5" t="s">
        <v>9</v>
      </c>
      <c r="BD1" s="3" t="s">
        <v>10</v>
      </c>
      <c r="BE1" s="58" t="s">
        <v>3</v>
      </c>
      <c r="BF1" s="59"/>
      <c r="BG1" s="58" t="s">
        <v>4</v>
      </c>
      <c r="BH1" s="59"/>
      <c r="BI1" s="58" t="s">
        <v>5</v>
      </c>
      <c r="BJ1" s="59"/>
      <c r="BK1" s="58" t="s">
        <v>6</v>
      </c>
      <c r="BL1" s="59"/>
      <c r="BM1" s="58" t="s">
        <v>7</v>
      </c>
      <c r="BN1" s="59"/>
      <c r="BO1" s="16" t="s">
        <v>8</v>
      </c>
      <c r="BP1" s="5" t="s">
        <v>9</v>
      </c>
      <c r="BQ1" s="3" t="s">
        <v>10</v>
      </c>
      <c r="BR1" s="58" t="s">
        <v>3</v>
      </c>
      <c r="BS1" s="59"/>
      <c r="BT1" s="58" t="s">
        <v>4</v>
      </c>
      <c r="BU1" s="59"/>
      <c r="BV1" s="58" t="s">
        <v>5</v>
      </c>
      <c r="BW1" s="59"/>
      <c r="BX1" s="58" t="s">
        <v>6</v>
      </c>
      <c r="BY1" s="59"/>
      <c r="BZ1" s="58" t="s">
        <v>7</v>
      </c>
      <c r="CA1" s="59"/>
      <c r="CB1" s="16" t="s">
        <v>8</v>
      </c>
      <c r="CC1" s="5" t="s">
        <v>9</v>
      </c>
    </row>
    <row r="2" spans="1:81" ht="30" customHeight="1" x14ac:dyDescent="0.25">
      <c r="A2" s="6">
        <v>1</v>
      </c>
      <c r="B2" s="53">
        <v>1290</v>
      </c>
      <c r="C2" s="54" t="s">
        <v>38</v>
      </c>
      <c r="D2" s="46" t="s">
        <v>30</v>
      </c>
      <c r="E2" s="30">
        <v>100</v>
      </c>
      <c r="F2" s="31">
        <f>E2*10%</f>
        <v>10</v>
      </c>
      <c r="G2" s="10">
        <v>98</v>
      </c>
      <c r="H2" s="31">
        <f>G2*20%</f>
        <v>19.600000000000001</v>
      </c>
      <c r="I2" s="10">
        <v>90</v>
      </c>
      <c r="J2" s="31">
        <f t="shared" ref="J2:J22" si="0">I2*20%</f>
        <v>18</v>
      </c>
      <c r="K2" s="31">
        <f>L2*100/40</f>
        <v>119</v>
      </c>
      <c r="L2" s="31">
        <f>SUM(F2+H2+J2)</f>
        <v>47.6</v>
      </c>
      <c r="M2" s="10">
        <v>57.5</v>
      </c>
      <c r="N2" s="31">
        <f>M2*50%</f>
        <v>28.75</v>
      </c>
      <c r="O2" s="32">
        <f>SUM(N2+J2+H2+F2)</f>
        <v>76.349999999999994</v>
      </c>
      <c r="P2" s="33" t="str">
        <f>IF(O2&gt;=50,"Προάγεται","Απορίπτεται")</f>
        <v>Προάγεται</v>
      </c>
      <c r="Q2" s="46" t="s">
        <v>32</v>
      </c>
      <c r="R2" s="30">
        <v>80</v>
      </c>
      <c r="S2" s="31">
        <f>R2*15%</f>
        <v>12</v>
      </c>
      <c r="T2" s="10">
        <v>100</v>
      </c>
      <c r="U2" s="31">
        <f>T2*25%</f>
        <v>25</v>
      </c>
      <c r="V2" s="10"/>
      <c r="W2" s="31">
        <f t="shared" ref="W2:W17" si="1">V2*20%</f>
        <v>0</v>
      </c>
      <c r="X2" s="31">
        <f>Y2*100/40</f>
        <v>92.5</v>
      </c>
      <c r="Y2" s="31">
        <f>SUM(S2+U2+W2)</f>
        <v>37</v>
      </c>
      <c r="Z2" s="10">
        <v>58</v>
      </c>
      <c r="AA2" s="31">
        <f>Z2*60%</f>
        <v>34.799999999999997</v>
      </c>
      <c r="AB2" s="32">
        <f>SUM(AA2+U2+S2)</f>
        <v>71.8</v>
      </c>
      <c r="AC2" s="33" t="str">
        <f>IF(AB2&gt;=50,"Προάγεται","Απορίπτεται")</f>
        <v>Προάγεται</v>
      </c>
      <c r="AD2" s="46" t="s">
        <v>33</v>
      </c>
      <c r="AE2" s="30">
        <v>100</v>
      </c>
      <c r="AF2" s="31">
        <f>AE2*15%</f>
        <v>15</v>
      </c>
      <c r="AG2" s="10">
        <v>85</v>
      </c>
      <c r="AH2" s="31">
        <f>AG2*25%</f>
        <v>21.25</v>
      </c>
      <c r="AI2" s="10"/>
      <c r="AJ2" s="31">
        <f t="shared" ref="AJ2:AJ21" si="2">AI2*20%</f>
        <v>0</v>
      </c>
      <c r="AK2" s="31">
        <f>AL2*100/40</f>
        <v>90.625</v>
      </c>
      <c r="AL2" s="31">
        <f>SUM(AF2+AH2+AJ2)</f>
        <v>36.25</v>
      </c>
      <c r="AM2" s="10">
        <v>46</v>
      </c>
      <c r="AN2" s="31">
        <f>AM2*60%</f>
        <v>27.599999999999998</v>
      </c>
      <c r="AO2" s="32">
        <f>SUM(AN2+AH2+AF2)</f>
        <v>63.849999999999994</v>
      </c>
      <c r="AP2" s="33" t="str">
        <f>IF(AO2&gt;=50,"Προάγεται","Απορίπτεται")</f>
        <v>Προάγεται</v>
      </c>
      <c r="AQ2" s="46" t="s">
        <v>34</v>
      </c>
      <c r="AR2" s="30">
        <v>98</v>
      </c>
      <c r="AS2" s="31">
        <f>AR2*10%</f>
        <v>9.8000000000000007</v>
      </c>
      <c r="AT2" s="10">
        <v>99</v>
      </c>
      <c r="AU2" s="31">
        <f>AT2*20%</f>
        <v>19.8</v>
      </c>
      <c r="AV2" s="10">
        <v>90</v>
      </c>
      <c r="AW2" s="31">
        <f t="shared" ref="AW2:AW16" si="3">AV2*20%</f>
        <v>18</v>
      </c>
      <c r="AX2" s="31">
        <f>AY2*100/40</f>
        <v>119</v>
      </c>
      <c r="AY2" s="31">
        <f>SUM(AS2+AU2+AW2)</f>
        <v>47.6</v>
      </c>
      <c r="AZ2" s="10">
        <v>73</v>
      </c>
      <c r="BA2" s="31">
        <f>AZ2*50%</f>
        <v>36.5</v>
      </c>
      <c r="BB2" s="32">
        <f>SUM(BA2+AW2+AU2+AS2)</f>
        <v>84.1</v>
      </c>
      <c r="BC2" s="33" t="str">
        <f>IF(BB2&gt;=50,"Προάγεται","Απορίπτεται")</f>
        <v>Προάγεται</v>
      </c>
      <c r="BD2" s="7" t="s">
        <v>35</v>
      </c>
      <c r="BE2" s="30">
        <v>100</v>
      </c>
      <c r="BF2" s="31">
        <f>BE2*10%</f>
        <v>10</v>
      </c>
      <c r="BG2" s="10">
        <v>95</v>
      </c>
      <c r="BH2" s="31">
        <f>BG2*20%</f>
        <v>19</v>
      </c>
      <c r="BI2" s="10">
        <v>88</v>
      </c>
      <c r="BJ2" s="31">
        <f t="shared" ref="BJ2:BJ26" si="4">BI2*20%</f>
        <v>17.600000000000001</v>
      </c>
      <c r="BK2" s="31">
        <f>BL2*100/40</f>
        <v>116.5</v>
      </c>
      <c r="BL2" s="31">
        <f>SUM(BF2+BH2+BJ2)</f>
        <v>46.6</v>
      </c>
      <c r="BM2" s="10">
        <v>43</v>
      </c>
      <c r="BN2" s="31">
        <f>BM2*50%</f>
        <v>21.5</v>
      </c>
      <c r="BO2" s="32">
        <f>SUM(BN2+BJ2+BH2+BF2)</f>
        <v>68.099999999999994</v>
      </c>
      <c r="BP2" s="33" t="str">
        <f>IF(BO2&gt;=50,"Προάγεται","Απορίπτεται")</f>
        <v>Προάγεται</v>
      </c>
      <c r="BQ2" s="46" t="s">
        <v>36</v>
      </c>
      <c r="BR2" s="30">
        <v>100</v>
      </c>
      <c r="BS2" s="31">
        <f>BR2*10%</f>
        <v>10</v>
      </c>
      <c r="BT2" s="10">
        <v>100</v>
      </c>
      <c r="BU2" s="31">
        <f>BT2*20%</f>
        <v>20</v>
      </c>
      <c r="BV2" s="10">
        <v>75</v>
      </c>
      <c r="BW2" s="31">
        <f t="shared" ref="BW2:BW16" si="5">BV2*20%</f>
        <v>15</v>
      </c>
      <c r="BX2" s="31">
        <f>BY2*100/40</f>
        <v>112.5</v>
      </c>
      <c r="BY2" s="31">
        <f>SUM(BS2+BU2+BW2)</f>
        <v>45</v>
      </c>
      <c r="BZ2" s="10">
        <v>92</v>
      </c>
      <c r="CA2" s="31">
        <f>BZ2*50%</f>
        <v>46</v>
      </c>
      <c r="CB2" s="32">
        <f>SUM(CA2+BW2+BU2+BS2)</f>
        <v>91</v>
      </c>
      <c r="CC2" s="33" t="str">
        <f>IF(CB2&gt;=50,"Προάγεται","Απορίπτεται")</f>
        <v>Προάγεται</v>
      </c>
    </row>
    <row r="3" spans="1:81" ht="38.25" x14ac:dyDescent="0.25">
      <c r="A3" s="6">
        <v>2</v>
      </c>
      <c r="B3" s="55">
        <v>1294</v>
      </c>
      <c r="C3" s="54" t="s">
        <v>39</v>
      </c>
      <c r="D3" s="46" t="s">
        <v>30</v>
      </c>
      <c r="E3" s="30">
        <v>100</v>
      </c>
      <c r="F3" s="31">
        <f t="shared" ref="F3:F22" si="6">E3*10%</f>
        <v>10</v>
      </c>
      <c r="G3" s="10">
        <v>76</v>
      </c>
      <c r="H3" s="31">
        <f t="shared" ref="H3:H8" si="7">G3*20%</f>
        <v>15.200000000000001</v>
      </c>
      <c r="I3" s="10">
        <v>95</v>
      </c>
      <c r="J3" s="31">
        <f t="shared" si="0"/>
        <v>19</v>
      </c>
      <c r="K3" s="31">
        <f t="shared" ref="K3:K22" si="8">L3*100/40</f>
        <v>110.5</v>
      </c>
      <c r="L3" s="31">
        <f t="shared" ref="L3:L22" si="9">SUM(F3+H3+J3)</f>
        <v>44.2</v>
      </c>
      <c r="M3" s="10">
        <v>64.5</v>
      </c>
      <c r="N3" s="31">
        <f t="shared" ref="N3:N8" si="10">M3*50%</f>
        <v>32.25</v>
      </c>
      <c r="O3" s="32">
        <f t="shared" ref="O3:O8" si="11">SUM(N3+J3+H3+F3)</f>
        <v>76.45</v>
      </c>
      <c r="P3" s="33" t="str">
        <f>IF(O3&gt;=50,"Προάγεται","Απορίπτεται")</f>
        <v>Προάγεται</v>
      </c>
      <c r="Q3" s="46" t="s">
        <v>32</v>
      </c>
      <c r="R3" s="30">
        <v>90</v>
      </c>
      <c r="S3" s="31">
        <f t="shared" ref="S3:S8" si="12">R3*15%</f>
        <v>13.5</v>
      </c>
      <c r="T3" s="10">
        <v>90</v>
      </c>
      <c r="U3" s="31">
        <f t="shared" ref="U3:U8" si="13">T3*25%</f>
        <v>22.5</v>
      </c>
      <c r="V3" s="10"/>
      <c r="W3" s="31">
        <f t="shared" si="1"/>
        <v>0</v>
      </c>
      <c r="X3" s="31">
        <f t="shared" ref="X3:X17" si="14">Y3*100/40</f>
        <v>90</v>
      </c>
      <c r="Y3" s="31">
        <f t="shared" ref="Y3:Y17" si="15">SUM(S3+U3+W3)</f>
        <v>36</v>
      </c>
      <c r="Z3" s="10">
        <v>99</v>
      </c>
      <c r="AA3" s="31">
        <f t="shared" ref="AA3:AA17" si="16">Z3*60%</f>
        <v>59.4</v>
      </c>
      <c r="AB3" s="32">
        <f t="shared" ref="AB3:AB8" si="17">SUM(AA3+U3+S3)</f>
        <v>95.4</v>
      </c>
      <c r="AC3" s="33" t="str">
        <f>IF(AB3&gt;=50,"Προάγεται","Απορίπτεται")</f>
        <v>Προάγεται</v>
      </c>
      <c r="AD3" s="46" t="s">
        <v>33</v>
      </c>
      <c r="AE3" s="30">
        <v>100</v>
      </c>
      <c r="AF3" s="31">
        <f t="shared" ref="AF3:AF8" si="18">AE3*15%</f>
        <v>15</v>
      </c>
      <c r="AG3" s="10">
        <v>60</v>
      </c>
      <c r="AH3" s="31">
        <f t="shared" ref="AH3:AH8" si="19">AG3*25%</f>
        <v>15</v>
      </c>
      <c r="AI3" s="10"/>
      <c r="AJ3" s="31">
        <f t="shared" si="2"/>
        <v>0</v>
      </c>
      <c r="AK3" s="31">
        <f t="shared" ref="AK3:AK21" si="20">AL3*100/40</f>
        <v>75</v>
      </c>
      <c r="AL3" s="31">
        <f t="shared" ref="AL3:AL21" si="21">SUM(AF3+AH3+AJ3)</f>
        <v>30</v>
      </c>
      <c r="AM3" s="10">
        <v>55</v>
      </c>
      <c r="AN3" s="31">
        <f t="shared" ref="AN3:AN21" si="22">AM3*60%</f>
        <v>33</v>
      </c>
      <c r="AO3" s="32">
        <f t="shared" ref="AO3:AO8" si="23">SUM(AN3+AH3+AF3)</f>
        <v>63</v>
      </c>
      <c r="AP3" s="33" t="str">
        <f>IF(AO3&gt;=50,"Προάγεται","Απορίπτεται")</f>
        <v>Προάγεται</v>
      </c>
      <c r="AQ3" s="46" t="s">
        <v>34</v>
      </c>
      <c r="AR3" s="30">
        <v>100</v>
      </c>
      <c r="AS3" s="31">
        <f t="shared" ref="AS3:AS16" si="24">AR3*10%</f>
        <v>10</v>
      </c>
      <c r="AT3" s="10">
        <v>69</v>
      </c>
      <c r="AU3" s="31">
        <f t="shared" ref="AU3:AU8" si="25">AT3*20%</f>
        <v>13.8</v>
      </c>
      <c r="AV3" s="10">
        <v>90</v>
      </c>
      <c r="AW3" s="31">
        <f t="shared" si="3"/>
        <v>18</v>
      </c>
      <c r="AX3" s="31">
        <f t="shared" ref="AX3:AX16" si="26">AY3*100/40</f>
        <v>104.5</v>
      </c>
      <c r="AY3" s="31">
        <f t="shared" ref="AY3:AY16" si="27">SUM(AS3+AU3+AW3)</f>
        <v>41.8</v>
      </c>
      <c r="AZ3" s="10">
        <v>76</v>
      </c>
      <c r="BA3" s="31">
        <f t="shared" ref="BA3:BA8" si="28">AZ3*50%</f>
        <v>38</v>
      </c>
      <c r="BB3" s="32">
        <f t="shared" ref="BB3:BB8" si="29">SUM(BA3+AW3+AU3+AS3)</f>
        <v>79.8</v>
      </c>
      <c r="BC3" s="33" t="str">
        <f>IF(BB3&gt;=50,"Προάγεται","Απορίπτεται")</f>
        <v>Προάγεται</v>
      </c>
      <c r="BD3" s="7" t="s">
        <v>35</v>
      </c>
      <c r="BE3" s="30">
        <v>100</v>
      </c>
      <c r="BF3" s="31">
        <f t="shared" ref="BF3:BF26" si="30">BE3*10%</f>
        <v>10</v>
      </c>
      <c r="BG3" s="10">
        <v>78</v>
      </c>
      <c r="BH3" s="31">
        <f t="shared" ref="BH3:BH8" si="31">BG3*20%</f>
        <v>15.600000000000001</v>
      </c>
      <c r="BI3" s="10">
        <v>94</v>
      </c>
      <c r="BJ3" s="31">
        <f t="shared" si="4"/>
        <v>18.8</v>
      </c>
      <c r="BK3" s="31">
        <f t="shared" ref="BK3:BK26" si="32">BL3*100/40</f>
        <v>111.00000000000003</v>
      </c>
      <c r="BL3" s="31">
        <f t="shared" ref="BL3:BL26" si="33">SUM(BF3+BH3+BJ3)</f>
        <v>44.400000000000006</v>
      </c>
      <c r="BM3" s="10">
        <v>53</v>
      </c>
      <c r="BN3" s="31">
        <f t="shared" ref="BN3:BN8" si="34">BM3*50%</f>
        <v>26.5</v>
      </c>
      <c r="BO3" s="32">
        <f t="shared" ref="BO3:BO8" si="35">SUM(BN3+BJ3+BH3+BF3)</f>
        <v>70.900000000000006</v>
      </c>
      <c r="BP3" s="33" t="str">
        <f>IF(BO3&gt;=50,"Προάγεται","Απορίπτεται")</f>
        <v>Προάγεται</v>
      </c>
      <c r="BQ3" s="46" t="s">
        <v>36</v>
      </c>
      <c r="BR3" s="30">
        <v>100</v>
      </c>
      <c r="BS3" s="31">
        <f t="shared" ref="BS3:BS16" si="36">BR3*10%</f>
        <v>10</v>
      </c>
      <c r="BT3" s="10">
        <v>50</v>
      </c>
      <c r="BU3" s="31">
        <f t="shared" ref="BU3:BU8" si="37">BT3*20%</f>
        <v>10</v>
      </c>
      <c r="BV3" s="10">
        <v>85</v>
      </c>
      <c r="BW3" s="31">
        <f t="shared" si="5"/>
        <v>17</v>
      </c>
      <c r="BX3" s="31">
        <f t="shared" ref="BX3:BX16" si="38">BY3*100/40</f>
        <v>92.5</v>
      </c>
      <c r="BY3" s="31">
        <f t="shared" ref="BY3:BY16" si="39">SUM(BS3+BU3+BW3)</f>
        <v>37</v>
      </c>
      <c r="BZ3" s="10">
        <v>50</v>
      </c>
      <c r="CA3" s="31">
        <f t="shared" ref="CA3:CA8" si="40">BZ3*50%</f>
        <v>25</v>
      </c>
      <c r="CB3" s="32">
        <f t="shared" ref="CB3:CB8" si="41">SUM(CA3+BW3+BU3+BS3)</f>
        <v>62</v>
      </c>
      <c r="CC3" s="33" t="str">
        <f>IF(CB3&gt;=50,"Προάγεται","Απορίπτεται")</f>
        <v>Προάγεται</v>
      </c>
    </row>
    <row r="4" spans="1:81" ht="38.25" x14ac:dyDescent="0.25">
      <c r="A4" s="6">
        <v>3</v>
      </c>
      <c r="B4" s="53">
        <v>1298</v>
      </c>
      <c r="C4" s="54" t="s">
        <v>40</v>
      </c>
      <c r="D4" s="46" t="s">
        <v>30</v>
      </c>
      <c r="E4" s="30">
        <v>100</v>
      </c>
      <c r="F4" s="31">
        <f t="shared" si="6"/>
        <v>10</v>
      </c>
      <c r="G4" s="10">
        <v>89</v>
      </c>
      <c r="H4" s="31">
        <f t="shared" si="7"/>
        <v>17.8</v>
      </c>
      <c r="I4" s="10">
        <v>90</v>
      </c>
      <c r="J4" s="31">
        <f t="shared" si="0"/>
        <v>18</v>
      </c>
      <c r="K4" s="31">
        <f t="shared" si="8"/>
        <v>114.5</v>
      </c>
      <c r="L4" s="31">
        <f t="shared" si="9"/>
        <v>45.8</v>
      </c>
      <c r="M4" s="10">
        <v>42</v>
      </c>
      <c r="N4" s="31">
        <f t="shared" si="10"/>
        <v>21</v>
      </c>
      <c r="O4" s="32">
        <f t="shared" si="11"/>
        <v>66.8</v>
      </c>
      <c r="P4" s="33" t="str">
        <f t="shared" ref="P4:P8" si="42">IF(O4&gt;=50,"Προάγεται","Απορίπτεται")</f>
        <v>Προάγεται</v>
      </c>
      <c r="Q4" s="46" t="s">
        <v>32</v>
      </c>
      <c r="R4" s="30">
        <v>80</v>
      </c>
      <c r="S4" s="31">
        <f t="shared" si="12"/>
        <v>12</v>
      </c>
      <c r="T4" s="10">
        <v>85</v>
      </c>
      <c r="U4" s="31">
        <f t="shared" si="13"/>
        <v>21.25</v>
      </c>
      <c r="V4" s="10"/>
      <c r="W4" s="31">
        <f t="shared" si="1"/>
        <v>0</v>
      </c>
      <c r="X4" s="31">
        <f t="shared" si="14"/>
        <v>83.125</v>
      </c>
      <c r="Y4" s="31">
        <f t="shared" si="15"/>
        <v>33.25</v>
      </c>
      <c r="Z4" s="10">
        <v>86</v>
      </c>
      <c r="AA4" s="31">
        <f t="shared" si="16"/>
        <v>51.6</v>
      </c>
      <c r="AB4" s="32">
        <f t="shared" si="17"/>
        <v>84.85</v>
      </c>
      <c r="AC4" s="33" t="str">
        <f t="shared" ref="AC4:AC8" si="43">IF(AB4&gt;=50,"Προάγεται","Απορίπτεται")</f>
        <v>Προάγεται</v>
      </c>
      <c r="AD4" s="46" t="s">
        <v>33</v>
      </c>
      <c r="AE4" s="30">
        <v>100</v>
      </c>
      <c r="AF4" s="31">
        <f t="shared" si="18"/>
        <v>15</v>
      </c>
      <c r="AG4" s="10">
        <v>62</v>
      </c>
      <c r="AH4" s="31">
        <f t="shared" si="19"/>
        <v>15.5</v>
      </c>
      <c r="AI4" s="10"/>
      <c r="AJ4" s="31">
        <f t="shared" si="2"/>
        <v>0</v>
      </c>
      <c r="AK4" s="31">
        <f t="shared" si="20"/>
        <v>76.25</v>
      </c>
      <c r="AL4" s="31">
        <f t="shared" si="21"/>
        <v>30.5</v>
      </c>
      <c r="AM4" s="10">
        <v>47</v>
      </c>
      <c r="AN4" s="31">
        <f t="shared" si="22"/>
        <v>28.2</v>
      </c>
      <c r="AO4" s="32">
        <f t="shared" si="23"/>
        <v>58.7</v>
      </c>
      <c r="AP4" s="33" t="str">
        <f t="shared" ref="AP4:AP8" si="44">IF(AO4&gt;=50,"Προάγεται","Απορίπτεται")</f>
        <v>Προάγεται</v>
      </c>
      <c r="AQ4" s="46" t="s">
        <v>34</v>
      </c>
      <c r="AR4" s="30">
        <v>98</v>
      </c>
      <c r="AS4" s="31">
        <f t="shared" si="24"/>
        <v>9.8000000000000007</v>
      </c>
      <c r="AT4" s="10">
        <v>96</v>
      </c>
      <c r="AU4" s="31">
        <f t="shared" si="25"/>
        <v>19.200000000000003</v>
      </c>
      <c r="AV4" s="10">
        <v>90</v>
      </c>
      <c r="AW4" s="31">
        <f t="shared" si="3"/>
        <v>18</v>
      </c>
      <c r="AX4" s="31">
        <f t="shared" si="26"/>
        <v>117.5</v>
      </c>
      <c r="AY4" s="31">
        <f t="shared" si="27"/>
        <v>47</v>
      </c>
      <c r="AZ4" s="10">
        <v>72</v>
      </c>
      <c r="BA4" s="31">
        <f t="shared" si="28"/>
        <v>36</v>
      </c>
      <c r="BB4" s="32">
        <f t="shared" si="29"/>
        <v>83</v>
      </c>
      <c r="BC4" s="33" t="str">
        <f t="shared" ref="BC4:BC8" si="45">IF(BB4&gt;=50,"Προάγεται","Απορίπτεται")</f>
        <v>Προάγεται</v>
      </c>
      <c r="BD4" s="7" t="s">
        <v>35</v>
      </c>
      <c r="BE4" s="30">
        <v>100</v>
      </c>
      <c r="BF4" s="31">
        <f t="shared" si="30"/>
        <v>10</v>
      </c>
      <c r="BG4" s="10">
        <v>65</v>
      </c>
      <c r="BH4" s="31">
        <f t="shared" si="31"/>
        <v>13</v>
      </c>
      <c r="BI4" s="10">
        <v>88</v>
      </c>
      <c r="BJ4" s="31">
        <f t="shared" si="4"/>
        <v>17.600000000000001</v>
      </c>
      <c r="BK4" s="31">
        <f t="shared" si="32"/>
        <v>101.5</v>
      </c>
      <c r="BL4" s="31">
        <f t="shared" si="33"/>
        <v>40.6</v>
      </c>
      <c r="BM4" s="10">
        <v>55</v>
      </c>
      <c r="BN4" s="31">
        <f t="shared" si="34"/>
        <v>27.5</v>
      </c>
      <c r="BO4" s="32">
        <f t="shared" si="35"/>
        <v>68.099999999999994</v>
      </c>
      <c r="BP4" s="33" t="str">
        <f t="shared" ref="BP4:BP8" si="46">IF(BO4&gt;=50,"Προάγεται","Απορίπτεται")</f>
        <v>Προάγεται</v>
      </c>
      <c r="BQ4" s="46" t="s">
        <v>36</v>
      </c>
      <c r="BR4" s="30">
        <v>100</v>
      </c>
      <c r="BS4" s="31">
        <f t="shared" si="36"/>
        <v>10</v>
      </c>
      <c r="BT4" s="10">
        <v>78</v>
      </c>
      <c r="BU4" s="31">
        <f t="shared" si="37"/>
        <v>15.600000000000001</v>
      </c>
      <c r="BV4" s="10">
        <v>75</v>
      </c>
      <c r="BW4" s="31">
        <f t="shared" si="5"/>
        <v>15</v>
      </c>
      <c r="BX4" s="31">
        <f t="shared" si="38"/>
        <v>101.5</v>
      </c>
      <c r="BY4" s="31">
        <f t="shared" si="39"/>
        <v>40.6</v>
      </c>
      <c r="BZ4" s="10">
        <v>73</v>
      </c>
      <c r="CA4" s="31">
        <f t="shared" si="40"/>
        <v>36.5</v>
      </c>
      <c r="CB4" s="32">
        <f t="shared" si="41"/>
        <v>77.099999999999994</v>
      </c>
      <c r="CC4" s="33" t="str">
        <f t="shared" ref="CC4:CC9" si="47">IF(CB4&gt;=50,"Προάγεται","Απορίπτεται")</f>
        <v>Προάγεται</v>
      </c>
    </row>
    <row r="5" spans="1:81" ht="38.25" x14ac:dyDescent="0.25">
      <c r="A5" s="6">
        <v>4</v>
      </c>
      <c r="B5" s="53">
        <v>1292</v>
      </c>
      <c r="C5" s="54" t="s">
        <v>41</v>
      </c>
      <c r="D5" s="46" t="s">
        <v>30</v>
      </c>
      <c r="E5" s="30">
        <v>100</v>
      </c>
      <c r="F5" s="31">
        <f t="shared" si="6"/>
        <v>10</v>
      </c>
      <c r="G5" s="10">
        <v>93</v>
      </c>
      <c r="H5" s="31">
        <f t="shared" si="7"/>
        <v>18.600000000000001</v>
      </c>
      <c r="I5" s="10">
        <v>95</v>
      </c>
      <c r="J5" s="31">
        <f t="shared" si="0"/>
        <v>19</v>
      </c>
      <c r="K5" s="31">
        <f t="shared" si="8"/>
        <v>119</v>
      </c>
      <c r="L5" s="31">
        <f t="shared" si="9"/>
        <v>47.6</v>
      </c>
      <c r="M5" s="10">
        <v>54</v>
      </c>
      <c r="N5" s="31">
        <f t="shared" si="10"/>
        <v>27</v>
      </c>
      <c r="O5" s="32">
        <f t="shared" si="11"/>
        <v>74.599999999999994</v>
      </c>
      <c r="P5" s="33" t="str">
        <f t="shared" si="42"/>
        <v>Προάγεται</v>
      </c>
      <c r="Q5" s="46" t="s">
        <v>32</v>
      </c>
      <c r="R5" s="30">
        <v>90</v>
      </c>
      <c r="S5" s="31">
        <f t="shared" si="12"/>
        <v>13.5</v>
      </c>
      <c r="T5" s="10">
        <v>93</v>
      </c>
      <c r="U5" s="31">
        <f t="shared" si="13"/>
        <v>23.25</v>
      </c>
      <c r="V5" s="10"/>
      <c r="W5" s="31">
        <f t="shared" si="1"/>
        <v>0</v>
      </c>
      <c r="X5" s="31">
        <f t="shared" si="14"/>
        <v>91.875</v>
      </c>
      <c r="Y5" s="31">
        <f t="shared" si="15"/>
        <v>36.75</v>
      </c>
      <c r="Z5" s="10">
        <v>98</v>
      </c>
      <c r="AA5" s="31">
        <f t="shared" si="16"/>
        <v>58.8</v>
      </c>
      <c r="AB5" s="32">
        <f t="shared" si="17"/>
        <v>95.55</v>
      </c>
      <c r="AC5" s="33" t="str">
        <f t="shared" si="43"/>
        <v>Προάγεται</v>
      </c>
      <c r="AD5" s="46" t="s">
        <v>33</v>
      </c>
      <c r="AE5" s="30">
        <v>100</v>
      </c>
      <c r="AF5" s="31">
        <f t="shared" si="18"/>
        <v>15</v>
      </c>
      <c r="AG5" s="10">
        <v>77</v>
      </c>
      <c r="AH5" s="31">
        <f t="shared" si="19"/>
        <v>19.25</v>
      </c>
      <c r="AI5" s="10"/>
      <c r="AJ5" s="31">
        <f t="shared" si="2"/>
        <v>0</v>
      </c>
      <c r="AK5" s="31">
        <f t="shared" si="20"/>
        <v>85.625</v>
      </c>
      <c r="AL5" s="31">
        <f t="shared" si="21"/>
        <v>34.25</v>
      </c>
      <c r="AM5" s="10">
        <v>68</v>
      </c>
      <c r="AN5" s="31">
        <f t="shared" si="22"/>
        <v>40.799999999999997</v>
      </c>
      <c r="AO5" s="32">
        <f t="shared" si="23"/>
        <v>75.05</v>
      </c>
      <c r="AP5" s="33" t="str">
        <f t="shared" si="44"/>
        <v>Προάγεται</v>
      </c>
      <c r="AQ5" s="46" t="s">
        <v>34</v>
      </c>
      <c r="AR5" s="30">
        <v>100</v>
      </c>
      <c r="AS5" s="31">
        <f t="shared" si="24"/>
        <v>10</v>
      </c>
      <c r="AT5" s="10">
        <v>100</v>
      </c>
      <c r="AU5" s="31">
        <f t="shared" si="25"/>
        <v>20</v>
      </c>
      <c r="AV5" s="10">
        <v>90</v>
      </c>
      <c r="AW5" s="31">
        <f t="shared" si="3"/>
        <v>18</v>
      </c>
      <c r="AX5" s="31">
        <f t="shared" si="26"/>
        <v>120</v>
      </c>
      <c r="AY5" s="31">
        <f t="shared" si="27"/>
        <v>48</v>
      </c>
      <c r="AZ5" s="10">
        <v>87</v>
      </c>
      <c r="BA5" s="31">
        <f t="shared" si="28"/>
        <v>43.5</v>
      </c>
      <c r="BB5" s="32">
        <f t="shared" si="29"/>
        <v>91.5</v>
      </c>
      <c r="BC5" s="33" t="str">
        <f t="shared" si="45"/>
        <v>Προάγεται</v>
      </c>
      <c r="BD5" s="7" t="s">
        <v>35</v>
      </c>
      <c r="BE5" s="30">
        <v>100</v>
      </c>
      <c r="BF5" s="31">
        <f t="shared" si="30"/>
        <v>10</v>
      </c>
      <c r="BG5" s="10">
        <v>75</v>
      </c>
      <c r="BH5" s="31">
        <f t="shared" si="31"/>
        <v>15</v>
      </c>
      <c r="BI5" s="10">
        <v>92</v>
      </c>
      <c r="BJ5" s="31">
        <f t="shared" si="4"/>
        <v>18.400000000000002</v>
      </c>
      <c r="BK5" s="31">
        <f t="shared" si="32"/>
        <v>108.50000000000003</v>
      </c>
      <c r="BL5" s="31">
        <f t="shared" si="33"/>
        <v>43.400000000000006</v>
      </c>
      <c r="BM5" s="10">
        <v>56</v>
      </c>
      <c r="BN5" s="31">
        <f t="shared" si="34"/>
        <v>28</v>
      </c>
      <c r="BO5" s="32">
        <f t="shared" si="35"/>
        <v>71.400000000000006</v>
      </c>
      <c r="BP5" s="33" t="str">
        <f t="shared" si="46"/>
        <v>Προάγεται</v>
      </c>
      <c r="BQ5" s="46" t="s">
        <v>36</v>
      </c>
      <c r="BR5" s="30">
        <v>100</v>
      </c>
      <c r="BS5" s="31">
        <f t="shared" si="36"/>
        <v>10</v>
      </c>
      <c r="BT5" s="10">
        <v>70</v>
      </c>
      <c r="BU5" s="31">
        <f t="shared" si="37"/>
        <v>14</v>
      </c>
      <c r="BV5" s="10">
        <v>85</v>
      </c>
      <c r="BW5" s="31">
        <f t="shared" si="5"/>
        <v>17</v>
      </c>
      <c r="BX5" s="31">
        <f t="shared" si="38"/>
        <v>102.5</v>
      </c>
      <c r="BY5" s="31">
        <f t="shared" si="39"/>
        <v>41</v>
      </c>
      <c r="BZ5" s="10">
        <v>86</v>
      </c>
      <c r="CA5" s="31">
        <f t="shared" si="40"/>
        <v>43</v>
      </c>
      <c r="CB5" s="32">
        <f t="shared" si="41"/>
        <v>84</v>
      </c>
      <c r="CC5" s="33" t="str">
        <f t="shared" si="47"/>
        <v>Προάγεται</v>
      </c>
    </row>
    <row r="6" spans="1:81" ht="38.25" x14ac:dyDescent="0.25">
      <c r="A6" s="6">
        <v>5</v>
      </c>
      <c r="B6" s="55">
        <v>1293</v>
      </c>
      <c r="C6" s="54" t="s">
        <v>42</v>
      </c>
      <c r="D6" s="46" t="s">
        <v>30</v>
      </c>
      <c r="E6" s="30">
        <v>100</v>
      </c>
      <c r="F6" s="31">
        <f t="shared" si="6"/>
        <v>10</v>
      </c>
      <c r="G6" s="10">
        <v>76.5</v>
      </c>
      <c r="H6" s="31">
        <f t="shared" si="7"/>
        <v>15.3</v>
      </c>
      <c r="I6" s="10">
        <v>95</v>
      </c>
      <c r="J6" s="31">
        <f t="shared" si="0"/>
        <v>19</v>
      </c>
      <c r="K6" s="31">
        <f t="shared" si="8"/>
        <v>110.75</v>
      </c>
      <c r="L6" s="31">
        <f t="shared" si="9"/>
        <v>44.3</v>
      </c>
      <c r="M6" s="10">
        <v>63</v>
      </c>
      <c r="N6" s="31">
        <f t="shared" si="10"/>
        <v>31.5</v>
      </c>
      <c r="O6" s="32">
        <f t="shared" si="11"/>
        <v>75.8</v>
      </c>
      <c r="P6" s="33" t="str">
        <f t="shared" si="42"/>
        <v>Προάγεται</v>
      </c>
      <c r="Q6" s="46" t="s">
        <v>32</v>
      </c>
      <c r="R6" s="30">
        <v>90</v>
      </c>
      <c r="S6" s="31">
        <f t="shared" si="12"/>
        <v>13.5</v>
      </c>
      <c r="T6" s="10">
        <v>90</v>
      </c>
      <c r="U6" s="31">
        <f t="shared" si="13"/>
        <v>22.5</v>
      </c>
      <c r="V6" s="10"/>
      <c r="W6" s="31">
        <f t="shared" si="1"/>
        <v>0</v>
      </c>
      <c r="X6" s="31">
        <f t="shared" si="14"/>
        <v>90</v>
      </c>
      <c r="Y6" s="31">
        <f t="shared" si="15"/>
        <v>36</v>
      </c>
      <c r="Z6" s="10">
        <v>99</v>
      </c>
      <c r="AA6" s="31">
        <f t="shared" si="16"/>
        <v>59.4</v>
      </c>
      <c r="AB6" s="32">
        <f t="shared" si="17"/>
        <v>95.4</v>
      </c>
      <c r="AC6" s="33" t="str">
        <f t="shared" si="43"/>
        <v>Προάγεται</v>
      </c>
      <c r="AD6" s="46" t="s">
        <v>33</v>
      </c>
      <c r="AE6" s="30">
        <v>100</v>
      </c>
      <c r="AF6" s="31">
        <f t="shared" si="18"/>
        <v>15</v>
      </c>
      <c r="AG6" s="10">
        <v>85</v>
      </c>
      <c r="AH6" s="31">
        <f t="shared" si="19"/>
        <v>21.25</v>
      </c>
      <c r="AI6" s="10"/>
      <c r="AJ6" s="31">
        <f t="shared" si="2"/>
        <v>0</v>
      </c>
      <c r="AK6" s="31">
        <f t="shared" si="20"/>
        <v>90.625</v>
      </c>
      <c r="AL6" s="31">
        <f t="shared" si="21"/>
        <v>36.25</v>
      </c>
      <c r="AM6" s="10">
        <v>80</v>
      </c>
      <c r="AN6" s="31">
        <f t="shared" si="22"/>
        <v>48</v>
      </c>
      <c r="AO6" s="32">
        <f t="shared" si="23"/>
        <v>84.25</v>
      </c>
      <c r="AP6" s="33" t="str">
        <f t="shared" si="44"/>
        <v>Προάγεται</v>
      </c>
      <c r="AQ6" s="46" t="s">
        <v>34</v>
      </c>
      <c r="AR6" s="30">
        <v>100</v>
      </c>
      <c r="AS6" s="31">
        <f t="shared" si="24"/>
        <v>10</v>
      </c>
      <c r="AT6" s="10">
        <v>100</v>
      </c>
      <c r="AU6" s="31">
        <f t="shared" si="25"/>
        <v>20</v>
      </c>
      <c r="AV6" s="10">
        <v>90</v>
      </c>
      <c r="AW6" s="31">
        <f t="shared" si="3"/>
        <v>18</v>
      </c>
      <c r="AX6" s="31">
        <f t="shared" si="26"/>
        <v>120</v>
      </c>
      <c r="AY6" s="31">
        <f t="shared" si="27"/>
        <v>48</v>
      </c>
      <c r="AZ6" s="10">
        <v>95</v>
      </c>
      <c r="BA6" s="31">
        <f t="shared" si="28"/>
        <v>47.5</v>
      </c>
      <c r="BB6" s="32">
        <f t="shared" si="29"/>
        <v>95.5</v>
      </c>
      <c r="BC6" s="33" t="str">
        <f t="shared" si="45"/>
        <v>Προάγεται</v>
      </c>
      <c r="BD6" s="7" t="s">
        <v>35</v>
      </c>
      <c r="BE6" s="30">
        <v>100</v>
      </c>
      <c r="BF6" s="31">
        <f t="shared" si="30"/>
        <v>10</v>
      </c>
      <c r="BG6" s="10">
        <v>99</v>
      </c>
      <c r="BH6" s="31">
        <f t="shared" si="31"/>
        <v>19.8</v>
      </c>
      <c r="BI6" s="10">
        <v>95</v>
      </c>
      <c r="BJ6" s="31">
        <f t="shared" si="4"/>
        <v>19</v>
      </c>
      <c r="BK6" s="31">
        <f t="shared" si="32"/>
        <v>122</v>
      </c>
      <c r="BL6" s="31">
        <f t="shared" si="33"/>
        <v>48.8</v>
      </c>
      <c r="BM6" s="10">
        <v>77</v>
      </c>
      <c r="BN6" s="31">
        <f t="shared" si="34"/>
        <v>38.5</v>
      </c>
      <c r="BO6" s="32">
        <f t="shared" si="35"/>
        <v>87.3</v>
      </c>
      <c r="BP6" s="33" t="str">
        <f t="shared" si="46"/>
        <v>Προάγεται</v>
      </c>
      <c r="BQ6" s="46" t="s">
        <v>36</v>
      </c>
      <c r="BR6" s="30">
        <v>100</v>
      </c>
      <c r="BS6" s="31">
        <f t="shared" si="36"/>
        <v>10</v>
      </c>
      <c r="BT6" s="10">
        <v>75</v>
      </c>
      <c r="BU6" s="31">
        <f t="shared" si="37"/>
        <v>15</v>
      </c>
      <c r="BV6" s="10">
        <v>85</v>
      </c>
      <c r="BW6" s="31">
        <f t="shared" si="5"/>
        <v>17</v>
      </c>
      <c r="BX6" s="31">
        <f t="shared" si="38"/>
        <v>105</v>
      </c>
      <c r="BY6" s="31">
        <f t="shared" si="39"/>
        <v>42</v>
      </c>
      <c r="BZ6" s="10">
        <v>88</v>
      </c>
      <c r="CA6" s="31">
        <f t="shared" si="40"/>
        <v>44</v>
      </c>
      <c r="CB6" s="32">
        <f t="shared" si="41"/>
        <v>86</v>
      </c>
      <c r="CC6" s="33" t="str">
        <f t="shared" si="47"/>
        <v>Προάγεται</v>
      </c>
    </row>
    <row r="7" spans="1:81" ht="38.25" x14ac:dyDescent="0.25">
      <c r="A7" s="6">
        <v>6</v>
      </c>
      <c r="B7" s="53">
        <v>1288</v>
      </c>
      <c r="C7" s="54" t="s">
        <v>43</v>
      </c>
      <c r="D7" s="46" t="s">
        <v>30</v>
      </c>
      <c r="E7" s="30">
        <v>100</v>
      </c>
      <c r="F7" s="31">
        <f t="shared" si="6"/>
        <v>10</v>
      </c>
      <c r="G7" s="10">
        <v>51</v>
      </c>
      <c r="H7" s="31">
        <f t="shared" si="7"/>
        <v>10.200000000000001</v>
      </c>
      <c r="I7" s="10">
        <v>90</v>
      </c>
      <c r="J7" s="31">
        <f t="shared" si="0"/>
        <v>18</v>
      </c>
      <c r="K7" s="31">
        <f t="shared" si="8"/>
        <v>95.500000000000014</v>
      </c>
      <c r="L7" s="31">
        <f t="shared" si="9"/>
        <v>38.200000000000003</v>
      </c>
      <c r="M7" s="10">
        <v>30</v>
      </c>
      <c r="N7" s="31">
        <f t="shared" si="10"/>
        <v>15</v>
      </c>
      <c r="O7" s="32">
        <f t="shared" si="11"/>
        <v>53.2</v>
      </c>
      <c r="P7" s="33" t="str">
        <f t="shared" si="42"/>
        <v>Προάγεται</v>
      </c>
      <c r="Q7" s="46" t="s">
        <v>32</v>
      </c>
      <c r="R7" s="30">
        <v>70</v>
      </c>
      <c r="S7" s="31">
        <f t="shared" si="12"/>
        <v>10.5</v>
      </c>
      <c r="T7" s="10">
        <v>80</v>
      </c>
      <c r="U7" s="31">
        <f t="shared" si="13"/>
        <v>20</v>
      </c>
      <c r="V7" s="10"/>
      <c r="W7" s="31">
        <f t="shared" si="1"/>
        <v>0</v>
      </c>
      <c r="X7" s="31">
        <f t="shared" si="14"/>
        <v>76.25</v>
      </c>
      <c r="Y7" s="31">
        <f t="shared" si="15"/>
        <v>30.5</v>
      </c>
      <c r="Z7" s="10">
        <v>62</v>
      </c>
      <c r="AA7" s="31">
        <f t="shared" si="16"/>
        <v>37.199999999999996</v>
      </c>
      <c r="AB7" s="32">
        <f t="shared" si="17"/>
        <v>67.699999999999989</v>
      </c>
      <c r="AC7" s="33" t="str">
        <f t="shared" si="43"/>
        <v>Προάγεται</v>
      </c>
      <c r="AD7" s="46" t="s">
        <v>33</v>
      </c>
      <c r="AE7" s="30">
        <v>100</v>
      </c>
      <c r="AF7" s="31">
        <f t="shared" si="18"/>
        <v>15</v>
      </c>
      <c r="AG7" s="10">
        <v>67</v>
      </c>
      <c r="AH7" s="31">
        <f t="shared" si="19"/>
        <v>16.75</v>
      </c>
      <c r="AI7" s="10"/>
      <c r="AJ7" s="31">
        <f t="shared" si="2"/>
        <v>0</v>
      </c>
      <c r="AK7" s="31">
        <f t="shared" si="20"/>
        <v>79.375</v>
      </c>
      <c r="AL7" s="31">
        <f t="shared" si="21"/>
        <v>31.75</v>
      </c>
      <c r="AM7" s="10">
        <v>24</v>
      </c>
      <c r="AN7" s="31">
        <f t="shared" si="22"/>
        <v>14.399999999999999</v>
      </c>
      <c r="AO7" s="32">
        <f t="shared" si="23"/>
        <v>46.15</v>
      </c>
      <c r="AP7" s="33" t="str">
        <f t="shared" si="44"/>
        <v>Απορίπτεται</v>
      </c>
      <c r="AQ7" s="46" t="s">
        <v>34</v>
      </c>
      <c r="AR7" s="30">
        <v>100</v>
      </c>
      <c r="AS7" s="31">
        <f t="shared" si="24"/>
        <v>10</v>
      </c>
      <c r="AT7" s="10">
        <v>91</v>
      </c>
      <c r="AU7" s="31">
        <f t="shared" si="25"/>
        <v>18.2</v>
      </c>
      <c r="AV7" s="10">
        <v>90</v>
      </c>
      <c r="AW7" s="31">
        <f t="shared" si="3"/>
        <v>18</v>
      </c>
      <c r="AX7" s="31">
        <f t="shared" si="26"/>
        <v>115.5</v>
      </c>
      <c r="AY7" s="31">
        <f t="shared" si="27"/>
        <v>46.2</v>
      </c>
      <c r="AZ7" s="10">
        <v>78</v>
      </c>
      <c r="BA7" s="31">
        <f t="shared" si="28"/>
        <v>39</v>
      </c>
      <c r="BB7" s="32">
        <f t="shared" si="29"/>
        <v>85.2</v>
      </c>
      <c r="BC7" s="33" t="str">
        <f t="shared" si="45"/>
        <v>Προάγεται</v>
      </c>
      <c r="BD7" s="7" t="s">
        <v>35</v>
      </c>
      <c r="BE7" s="30">
        <v>100</v>
      </c>
      <c r="BF7" s="31">
        <f t="shared" si="30"/>
        <v>10</v>
      </c>
      <c r="BG7" s="10">
        <v>85</v>
      </c>
      <c r="BH7" s="31">
        <f t="shared" si="31"/>
        <v>17</v>
      </c>
      <c r="BI7" s="10">
        <v>90</v>
      </c>
      <c r="BJ7" s="31">
        <f t="shared" si="4"/>
        <v>18</v>
      </c>
      <c r="BK7" s="31">
        <f t="shared" si="32"/>
        <v>112.5</v>
      </c>
      <c r="BL7" s="31">
        <f t="shared" si="33"/>
        <v>45</v>
      </c>
      <c r="BM7" s="10">
        <v>43</v>
      </c>
      <c r="BN7" s="31">
        <f t="shared" si="34"/>
        <v>21.5</v>
      </c>
      <c r="BO7" s="32">
        <f t="shared" si="35"/>
        <v>66.5</v>
      </c>
      <c r="BP7" s="33" t="str">
        <f t="shared" si="46"/>
        <v>Προάγεται</v>
      </c>
      <c r="BQ7" s="46" t="s">
        <v>36</v>
      </c>
      <c r="BR7" s="30">
        <v>100</v>
      </c>
      <c r="BS7" s="31">
        <f t="shared" si="36"/>
        <v>10</v>
      </c>
      <c r="BT7" s="10">
        <v>55</v>
      </c>
      <c r="BU7" s="31">
        <f t="shared" si="37"/>
        <v>11</v>
      </c>
      <c r="BV7" s="10">
        <v>85</v>
      </c>
      <c r="BW7" s="31">
        <f t="shared" si="5"/>
        <v>17</v>
      </c>
      <c r="BX7" s="31">
        <f t="shared" si="38"/>
        <v>95</v>
      </c>
      <c r="BY7" s="31">
        <f t="shared" si="39"/>
        <v>38</v>
      </c>
      <c r="BZ7" s="10">
        <v>45</v>
      </c>
      <c r="CA7" s="31">
        <f t="shared" si="40"/>
        <v>22.5</v>
      </c>
      <c r="CB7" s="32">
        <f t="shared" si="41"/>
        <v>60.5</v>
      </c>
      <c r="CC7" s="33" t="str">
        <f t="shared" si="47"/>
        <v>Προάγεται</v>
      </c>
    </row>
    <row r="8" spans="1:81" ht="38.25" x14ac:dyDescent="0.25">
      <c r="A8" s="6">
        <v>7</v>
      </c>
      <c r="B8" s="55">
        <v>1297</v>
      </c>
      <c r="C8" s="54" t="s">
        <v>44</v>
      </c>
      <c r="D8" s="46" t="s">
        <v>30</v>
      </c>
      <c r="E8" s="30">
        <v>100</v>
      </c>
      <c r="F8" s="31">
        <f t="shared" si="6"/>
        <v>10</v>
      </c>
      <c r="G8" s="10">
        <v>75</v>
      </c>
      <c r="H8" s="31">
        <f t="shared" si="7"/>
        <v>15</v>
      </c>
      <c r="I8" s="10">
        <v>95</v>
      </c>
      <c r="J8" s="31">
        <f t="shared" si="0"/>
        <v>19</v>
      </c>
      <c r="K8" s="31">
        <f t="shared" si="8"/>
        <v>110</v>
      </c>
      <c r="L8" s="31">
        <f t="shared" si="9"/>
        <v>44</v>
      </c>
      <c r="M8" s="10">
        <v>70</v>
      </c>
      <c r="N8" s="31">
        <f t="shared" si="10"/>
        <v>35</v>
      </c>
      <c r="O8" s="32">
        <f t="shared" si="11"/>
        <v>79</v>
      </c>
      <c r="P8" s="33" t="str">
        <f t="shared" si="42"/>
        <v>Προάγεται</v>
      </c>
      <c r="Q8" s="46" t="s">
        <v>32</v>
      </c>
      <c r="R8" s="30">
        <v>90</v>
      </c>
      <c r="S8" s="31">
        <f t="shared" si="12"/>
        <v>13.5</v>
      </c>
      <c r="T8" s="10">
        <v>95</v>
      </c>
      <c r="U8" s="31">
        <f t="shared" si="13"/>
        <v>23.75</v>
      </c>
      <c r="V8" s="10"/>
      <c r="W8" s="31">
        <f t="shared" si="1"/>
        <v>0</v>
      </c>
      <c r="X8" s="31">
        <f t="shared" si="14"/>
        <v>93.125</v>
      </c>
      <c r="Y8" s="31">
        <f t="shared" si="15"/>
        <v>37.25</v>
      </c>
      <c r="Z8" s="10">
        <v>78</v>
      </c>
      <c r="AA8" s="31">
        <f t="shared" si="16"/>
        <v>46.8</v>
      </c>
      <c r="AB8" s="32">
        <f t="shared" si="17"/>
        <v>84.05</v>
      </c>
      <c r="AC8" s="33" t="str">
        <f t="shared" si="43"/>
        <v>Προάγεται</v>
      </c>
      <c r="AD8" s="46" t="s">
        <v>33</v>
      </c>
      <c r="AE8" s="30">
        <v>100</v>
      </c>
      <c r="AF8" s="31">
        <f t="shared" si="18"/>
        <v>15</v>
      </c>
      <c r="AG8" s="10">
        <v>85</v>
      </c>
      <c r="AH8" s="31">
        <f t="shared" si="19"/>
        <v>21.25</v>
      </c>
      <c r="AI8" s="10"/>
      <c r="AJ8" s="31">
        <f t="shared" si="2"/>
        <v>0</v>
      </c>
      <c r="AK8" s="31">
        <f t="shared" si="20"/>
        <v>90.625</v>
      </c>
      <c r="AL8" s="31">
        <f t="shared" si="21"/>
        <v>36.25</v>
      </c>
      <c r="AM8" s="10">
        <v>45</v>
      </c>
      <c r="AN8" s="31">
        <f t="shared" si="22"/>
        <v>27</v>
      </c>
      <c r="AO8" s="32">
        <f t="shared" si="23"/>
        <v>63.25</v>
      </c>
      <c r="AP8" s="33" t="str">
        <f t="shared" si="44"/>
        <v>Προάγεται</v>
      </c>
      <c r="AQ8" s="46" t="s">
        <v>34</v>
      </c>
      <c r="AR8" s="30">
        <v>100</v>
      </c>
      <c r="AS8" s="31">
        <f t="shared" si="24"/>
        <v>10</v>
      </c>
      <c r="AT8" s="10">
        <v>96</v>
      </c>
      <c r="AU8" s="31">
        <f t="shared" si="25"/>
        <v>19.200000000000003</v>
      </c>
      <c r="AV8" s="10">
        <v>90</v>
      </c>
      <c r="AW8" s="31">
        <f t="shared" si="3"/>
        <v>18</v>
      </c>
      <c r="AX8" s="31">
        <f t="shared" si="26"/>
        <v>118</v>
      </c>
      <c r="AY8" s="31">
        <f t="shared" si="27"/>
        <v>47.2</v>
      </c>
      <c r="AZ8" s="10">
        <v>87.5</v>
      </c>
      <c r="BA8" s="31">
        <f t="shared" si="28"/>
        <v>43.75</v>
      </c>
      <c r="BB8" s="32">
        <f t="shared" si="29"/>
        <v>90.95</v>
      </c>
      <c r="BC8" s="33" t="str">
        <f t="shared" si="45"/>
        <v>Προάγεται</v>
      </c>
      <c r="BD8" s="7" t="s">
        <v>35</v>
      </c>
      <c r="BE8" s="30">
        <v>100</v>
      </c>
      <c r="BF8" s="31">
        <f t="shared" si="30"/>
        <v>10</v>
      </c>
      <c r="BG8" s="10">
        <v>93</v>
      </c>
      <c r="BH8" s="31">
        <f t="shared" si="31"/>
        <v>18.600000000000001</v>
      </c>
      <c r="BI8" s="10">
        <v>95</v>
      </c>
      <c r="BJ8" s="31">
        <f t="shared" si="4"/>
        <v>19</v>
      </c>
      <c r="BK8" s="31">
        <f t="shared" si="32"/>
        <v>119</v>
      </c>
      <c r="BL8" s="31">
        <f t="shared" si="33"/>
        <v>47.6</v>
      </c>
      <c r="BM8" s="10">
        <v>53</v>
      </c>
      <c r="BN8" s="31">
        <f t="shared" si="34"/>
        <v>26.5</v>
      </c>
      <c r="BO8" s="32">
        <f t="shared" si="35"/>
        <v>74.099999999999994</v>
      </c>
      <c r="BP8" s="33" t="str">
        <f t="shared" si="46"/>
        <v>Προάγεται</v>
      </c>
      <c r="BQ8" s="46" t="s">
        <v>36</v>
      </c>
      <c r="BR8" s="30">
        <v>100</v>
      </c>
      <c r="BS8" s="31">
        <f t="shared" si="36"/>
        <v>10</v>
      </c>
      <c r="BT8" s="10">
        <v>55</v>
      </c>
      <c r="BU8" s="31">
        <f t="shared" si="37"/>
        <v>11</v>
      </c>
      <c r="BV8" s="10">
        <v>85</v>
      </c>
      <c r="BW8" s="31">
        <f t="shared" si="5"/>
        <v>17</v>
      </c>
      <c r="BX8" s="31">
        <f t="shared" si="38"/>
        <v>95</v>
      </c>
      <c r="BY8" s="31">
        <f t="shared" si="39"/>
        <v>38</v>
      </c>
      <c r="BZ8" s="10">
        <v>53</v>
      </c>
      <c r="CA8" s="31">
        <f t="shared" si="40"/>
        <v>26.5</v>
      </c>
      <c r="CB8" s="32">
        <f t="shared" si="41"/>
        <v>64.5</v>
      </c>
      <c r="CC8" s="33" t="str">
        <f t="shared" si="47"/>
        <v>Προάγεται</v>
      </c>
    </row>
    <row r="9" spans="1:81" ht="38.25" x14ac:dyDescent="0.25">
      <c r="A9" s="6">
        <v>8</v>
      </c>
      <c r="B9" s="55">
        <v>1304</v>
      </c>
      <c r="C9" s="54" t="s">
        <v>47</v>
      </c>
      <c r="D9" s="46" t="s">
        <v>30</v>
      </c>
      <c r="E9" s="30"/>
      <c r="F9" s="31">
        <f t="shared" si="6"/>
        <v>0</v>
      </c>
      <c r="G9" s="10"/>
      <c r="H9" s="31">
        <f t="shared" ref="H9:H22" si="48">G9*10%</f>
        <v>0</v>
      </c>
      <c r="I9" s="10"/>
      <c r="J9" s="31">
        <f t="shared" si="0"/>
        <v>0</v>
      </c>
      <c r="K9" s="31">
        <f t="shared" si="8"/>
        <v>0</v>
      </c>
      <c r="L9" s="31">
        <f t="shared" si="9"/>
        <v>0</v>
      </c>
      <c r="M9" s="10"/>
      <c r="N9" s="31">
        <f t="shared" ref="N9:N22" si="49">M9*60%</f>
        <v>0</v>
      </c>
      <c r="O9" s="32">
        <f t="shared" ref="O9:O22" si="50">SUM(N9+L9)</f>
        <v>0</v>
      </c>
      <c r="P9" s="33"/>
      <c r="Q9" s="46" t="s">
        <v>32</v>
      </c>
      <c r="AD9" s="46" t="s">
        <v>33</v>
      </c>
      <c r="AE9" s="30">
        <v>100</v>
      </c>
      <c r="AF9" s="31">
        <f t="shared" ref="AF9:AF21" si="51">AE9*10%</f>
        <v>10</v>
      </c>
      <c r="AG9" s="10">
        <v>25</v>
      </c>
      <c r="AH9" s="31">
        <f t="shared" ref="AH9:AH21" si="52">AG9*10%</f>
        <v>2.5</v>
      </c>
      <c r="AI9" s="10"/>
      <c r="AJ9" s="31">
        <f t="shared" si="2"/>
        <v>0</v>
      </c>
      <c r="AK9" s="31">
        <f t="shared" si="20"/>
        <v>31.25</v>
      </c>
      <c r="AL9" s="31">
        <f t="shared" si="21"/>
        <v>12.5</v>
      </c>
      <c r="AM9" s="10">
        <v>11</v>
      </c>
      <c r="AN9" s="31">
        <f t="shared" si="22"/>
        <v>6.6</v>
      </c>
      <c r="AO9" s="32">
        <f t="shared" ref="AO9:AO21" si="53">SUM(AN9+AL9)</f>
        <v>19.100000000000001</v>
      </c>
      <c r="AP9" s="33" t="s">
        <v>45</v>
      </c>
      <c r="AQ9" s="46" t="s">
        <v>34</v>
      </c>
      <c r="AR9" s="30"/>
      <c r="AS9" s="31">
        <f t="shared" si="24"/>
        <v>0</v>
      </c>
      <c r="AT9" s="10"/>
      <c r="AU9" s="31">
        <f t="shared" ref="AU9:AU16" si="54">AT9*10%</f>
        <v>0</v>
      </c>
      <c r="AV9" s="10"/>
      <c r="AW9" s="31">
        <f t="shared" si="3"/>
        <v>0</v>
      </c>
      <c r="AX9" s="31">
        <f t="shared" si="26"/>
        <v>0</v>
      </c>
      <c r="AY9" s="31">
        <f t="shared" si="27"/>
        <v>0</v>
      </c>
      <c r="AZ9" s="10"/>
      <c r="BA9" s="31"/>
      <c r="BB9" s="32"/>
      <c r="BC9" s="33"/>
      <c r="BD9" s="7" t="s">
        <v>35</v>
      </c>
      <c r="BE9" s="30"/>
      <c r="BF9" s="31">
        <f t="shared" si="30"/>
        <v>0</v>
      </c>
      <c r="BG9" s="10"/>
      <c r="BH9" s="31">
        <f t="shared" ref="BH9:BH26" si="55">BG9*10%</f>
        <v>0</v>
      </c>
      <c r="BI9" s="10"/>
      <c r="BJ9" s="31">
        <f t="shared" si="4"/>
        <v>0</v>
      </c>
      <c r="BK9" s="31">
        <f t="shared" si="32"/>
        <v>0</v>
      </c>
      <c r="BL9" s="31">
        <f t="shared" si="33"/>
        <v>0</v>
      </c>
      <c r="BM9" s="10"/>
      <c r="BN9" s="31">
        <f t="shared" ref="BN9:BN26" si="56">BM9*60%</f>
        <v>0</v>
      </c>
      <c r="BO9" s="32">
        <f t="shared" ref="BO9:BO26" si="57">SUM(BN9+BL9)</f>
        <v>0</v>
      </c>
      <c r="BP9" s="33"/>
      <c r="BQ9" s="46" t="s">
        <v>36</v>
      </c>
      <c r="BR9" s="30">
        <v>100</v>
      </c>
      <c r="BS9" s="31">
        <f t="shared" si="36"/>
        <v>10</v>
      </c>
      <c r="BT9" s="10">
        <v>50</v>
      </c>
      <c r="BU9" s="31">
        <f t="shared" ref="BU9:BU16" si="58">BT9*10%</f>
        <v>5</v>
      </c>
      <c r="BV9" s="10">
        <v>80</v>
      </c>
      <c r="BW9" s="31">
        <f t="shared" si="5"/>
        <v>16</v>
      </c>
      <c r="BX9" s="31">
        <f t="shared" si="38"/>
        <v>77.5</v>
      </c>
      <c r="BY9" s="31">
        <f t="shared" si="39"/>
        <v>31</v>
      </c>
      <c r="BZ9" s="10">
        <v>49</v>
      </c>
      <c r="CA9" s="31">
        <f t="shared" ref="CA9:CA16" si="59">BZ9*60%</f>
        <v>29.4</v>
      </c>
      <c r="CB9" s="32">
        <f t="shared" ref="CB9:CB16" si="60">SUM(CA9+BY9)</f>
        <v>60.4</v>
      </c>
      <c r="CC9" s="33" t="str">
        <f t="shared" si="47"/>
        <v>Προάγεται</v>
      </c>
    </row>
    <row r="10" spans="1:81" ht="38.25" x14ac:dyDescent="0.25">
      <c r="A10" s="6">
        <v>9</v>
      </c>
      <c r="B10" s="55">
        <v>1205</v>
      </c>
      <c r="C10" s="54" t="s">
        <v>37</v>
      </c>
      <c r="D10" s="46" t="s">
        <v>30</v>
      </c>
      <c r="E10" s="30"/>
      <c r="F10" s="31">
        <f t="shared" si="6"/>
        <v>0</v>
      </c>
      <c r="G10" s="10"/>
      <c r="H10" s="31">
        <f t="shared" si="48"/>
        <v>0</v>
      </c>
      <c r="I10" s="10"/>
      <c r="J10" s="31">
        <f t="shared" si="0"/>
        <v>0</v>
      </c>
      <c r="K10" s="31">
        <f t="shared" si="8"/>
        <v>0</v>
      </c>
      <c r="L10" s="31">
        <f t="shared" si="9"/>
        <v>0</v>
      </c>
      <c r="M10" s="10"/>
      <c r="N10" s="31">
        <f t="shared" si="49"/>
        <v>0</v>
      </c>
      <c r="O10" s="32">
        <f t="shared" si="50"/>
        <v>0</v>
      </c>
      <c r="P10" s="33"/>
      <c r="Q10" s="46" t="s">
        <v>32</v>
      </c>
      <c r="R10" s="30"/>
      <c r="S10" s="31">
        <f t="shared" ref="S10:S17" si="61">R10*10%</f>
        <v>0</v>
      </c>
      <c r="T10" s="10"/>
      <c r="U10" s="31">
        <f t="shared" ref="U10:U17" si="62">T10*10%</f>
        <v>0</v>
      </c>
      <c r="V10" s="10"/>
      <c r="W10" s="31">
        <f t="shared" si="1"/>
        <v>0</v>
      </c>
      <c r="X10" s="31">
        <f t="shared" si="14"/>
        <v>0</v>
      </c>
      <c r="Y10" s="31">
        <f t="shared" si="15"/>
        <v>0</v>
      </c>
      <c r="Z10" s="10"/>
      <c r="AA10" s="31">
        <f t="shared" si="16"/>
        <v>0</v>
      </c>
      <c r="AB10" s="32">
        <f t="shared" ref="AB10:AB17" si="63">SUM(AA10+Y10)</f>
        <v>0</v>
      </c>
      <c r="AC10" s="33"/>
      <c r="AD10" s="46" t="s">
        <v>33</v>
      </c>
      <c r="AE10" s="30">
        <v>100</v>
      </c>
      <c r="AF10" s="31">
        <f t="shared" si="51"/>
        <v>10</v>
      </c>
      <c r="AG10" s="10">
        <v>100</v>
      </c>
      <c r="AH10" s="31">
        <f t="shared" si="52"/>
        <v>10</v>
      </c>
      <c r="AI10" s="10"/>
      <c r="AJ10" s="31">
        <f t="shared" si="2"/>
        <v>0</v>
      </c>
      <c r="AK10" s="31">
        <f t="shared" si="20"/>
        <v>50</v>
      </c>
      <c r="AL10" s="31">
        <f t="shared" si="21"/>
        <v>20</v>
      </c>
      <c r="AM10" s="10">
        <v>52</v>
      </c>
      <c r="AN10" s="31">
        <f t="shared" si="22"/>
        <v>31.2</v>
      </c>
      <c r="AO10" s="32">
        <f t="shared" si="53"/>
        <v>51.2</v>
      </c>
      <c r="AP10" s="33" t="s">
        <v>46</v>
      </c>
      <c r="AQ10" s="46" t="s">
        <v>34</v>
      </c>
      <c r="AR10" s="30"/>
      <c r="AS10" s="31">
        <f t="shared" si="24"/>
        <v>0</v>
      </c>
      <c r="AT10" s="10"/>
      <c r="AU10" s="31">
        <f t="shared" si="54"/>
        <v>0</v>
      </c>
      <c r="AV10" s="10"/>
      <c r="AW10" s="31">
        <f t="shared" si="3"/>
        <v>0</v>
      </c>
      <c r="AX10" s="31">
        <f t="shared" si="26"/>
        <v>0</v>
      </c>
      <c r="AY10" s="31">
        <f t="shared" si="27"/>
        <v>0</v>
      </c>
      <c r="AZ10" s="10"/>
      <c r="BA10" s="31"/>
      <c r="BB10" s="32"/>
      <c r="BC10" s="33"/>
      <c r="BD10" s="7" t="s">
        <v>35</v>
      </c>
      <c r="BE10" s="30"/>
      <c r="BF10" s="31">
        <f t="shared" si="30"/>
        <v>0</v>
      </c>
      <c r="BG10" s="10"/>
      <c r="BH10" s="31">
        <f t="shared" si="55"/>
        <v>0</v>
      </c>
      <c r="BI10" s="10"/>
      <c r="BJ10" s="31">
        <f t="shared" si="4"/>
        <v>0</v>
      </c>
      <c r="BK10" s="31">
        <f t="shared" si="32"/>
        <v>0</v>
      </c>
      <c r="BL10" s="31">
        <f t="shared" si="33"/>
        <v>0</v>
      </c>
      <c r="BM10" s="10"/>
      <c r="BN10" s="31">
        <f t="shared" si="56"/>
        <v>0</v>
      </c>
      <c r="BO10" s="32">
        <f t="shared" si="57"/>
        <v>0</v>
      </c>
      <c r="BP10" s="33"/>
      <c r="BQ10" s="46" t="s">
        <v>36</v>
      </c>
      <c r="BR10" s="30"/>
      <c r="BS10" s="31">
        <f t="shared" si="36"/>
        <v>0</v>
      </c>
      <c r="BT10" s="10"/>
      <c r="BU10" s="31">
        <f t="shared" si="58"/>
        <v>0</v>
      </c>
      <c r="BV10" s="10"/>
      <c r="BW10" s="31">
        <f t="shared" si="5"/>
        <v>0</v>
      </c>
      <c r="BX10" s="31">
        <f t="shared" si="38"/>
        <v>0</v>
      </c>
      <c r="BY10" s="31">
        <f t="shared" si="39"/>
        <v>0</v>
      </c>
      <c r="BZ10" s="10"/>
      <c r="CA10" s="31">
        <f t="shared" si="59"/>
        <v>0</v>
      </c>
      <c r="CB10" s="32">
        <f t="shared" si="60"/>
        <v>0</v>
      </c>
      <c r="CC10" s="33"/>
    </row>
    <row r="11" spans="1:81" ht="38.25" x14ac:dyDescent="0.25">
      <c r="A11" s="6">
        <v>10</v>
      </c>
      <c r="B11" s="21"/>
      <c r="C11" s="21"/>
      <c r="D11" s="46" t="s">
        <v>30</v>
      </c>
      <c r="E11" s="30"/>
      <c r="F11" s="31">
        <f t="shared" si="6"/>
        <v>0</v>
      </c>
      <c r="G11" s="10"/>
      <c r="H11" s="31">
        <f t="shared" si="48"/>
        <v>0</v>
      </c>
      <c r="I11" s="10"/>
      <c r="J11" s="31">
        <f t="shared" si="0"/>
        <v>0</v>
      </c>
      <c r="K11" s="31">
        <f t="shared" si="8"/>
        <v>0</v>
      </c>
      <c r="L11" s="31">
        <f t="shared" si="9"/>
        <v>0</v>
      </c>
      <c r="M11" s="10"/>
      <c r="N11" s="31">
        <f t="shared" si="49"/>
        <v>0</v>
      </c>
      <c r="O11" s="32">
        <f t="shared" si="50"/>
        <v>0</v>
      </c>
      <c r="P11" s="33"/>
      <c r="Q11" s="46" t="s">
        <v>32</v>
      </c>
      <c r="R11" s="30"/>
      <c r="S11" s="31">
        <f t="shared" si="61"/>
        <v>0</v>
      </c>
      <c r="T11" s="10"/>
      <c r="U11" s="31">
        <f t="shared" si="62"/>
        <v>0</v>
      </c>
      <c r="V11" s="10"/>
      <c r="W11" s="31">
        <f t="shared" si="1"/>
        <v>0</v>
      </c>
      <c r="X11" s="31">
        <f t="shared" si="14"/>
        <v>0</v>
      </c>
      <c r="Y11" s="31">
        <f t="shared" si="15"/>
        <v>0</v>
      </c>
      <c r="Z11" s="10"/>
      <c r="AA11" s="31">
        <f t="shared" si="16"/>
        <v>0</v>
      </c>
      <c r="AB11" s="32">
        <f t="shared" si="63"/>
        <v>0</v>
      </c>
      <c r="AC11" s="33"/>
      <c r="AD11" s="46" t="s">
        <v>33</v>
      </c>
      <c r="AE11" s="30"/>
      <c r="AF11" s="31">
        <f t="shared" si="51"/>
        <v>0</v>
      </c>
      <c r="AG11" s="10"/>
      <c r="AH11" s="31">
        <f t="shared" si="52"/>
        <v>0</v>
      </c>
      <c r="AI11" s="10"/>
      <c r="AJ11" s="31">
        <f t="shared" si="2"/>
        <v>0</v>
      </c>
      <c r="AK11" s="31">
        <f t="shared" si="20"/>
        <v>0</v>
      </c>
      <c r="AL11" s="31">
        <f t="shared" si="21"/>
        <v>0</v>
      </c>
      <c r="AM11" s="10"/>
      <c r="AN11" s="31">
        <f t="shared" si="22"/>
        <v>0</v>
      </c>
      <c r="AO11" s="32">
        <f t="shared" si="53"/>
        <v>0</v>
      </c>
      <c r="AP11" s="33"/>
      <c r="AQ11" s="46" t="s">
        <v>34</v>
      </c>
      <c r="AR11" s="30"/>
      <c r="AS11" s="31">
        <f t="shared" si="24"/>
        <v>0</v>
      </c>
      <c r="AT11" s="10"/>
      <c r="AU11" s="31">
        <f t="shared" si="54"/>
        <v>0</v>
      </c>
      <c r="AV11" s="10"/>
      <c r="AW11" s="31">
        <f t="shared" si="3"/>
        <v>0</v>
      </c>
      <c r="AX11" s="31">
        <f t="shared" si="26"/>
        <v>0</v>
      </c>
      <c r="AY11" s="31">
        <f t="shared" si="27"/>
        <v>0</v>
      </c>
      <c r="AZ11" s="10"/>
      <c r="BA11" s="31">
        <f t="shared" ref="BA11:BA16" si="64">AZ11*60%</f>
        <v>0</v>
      </c>
      <c r="BB11" s="32">
        <f t="shared" ref="BB11:BB16" si="65">SUM(BA11+AY11)</f>
        <v>0</v>
      </c>
      <c r="BC11" s="33"/>
      <c r="BD11" s="7" t="s">
        <v>35</v>
      </c>
      <c r="BE11" s="30"/>
      <c r="BF11" s="31">
        <f t="shared" si="30"/>
        <v>0</v>
      </c>
      <c r="BG11" s="10"/>
      <c r="BH11" s="31">
        <f t="shared" si="55"/>
        <v>0</v>
      </c>
      <c r="BI11" s="10"/>
      <c r="BJ11" s="31">
        <f t="shared" si="4"/>
        <v>0</v>
      </c>
      <c r="BK11" s="31">
        <f t="shared" si="32"/>
        <v>0</v>
      </c>
      <c r="BL11" s="31">
        <f t="shared" si="33"/>
        <v>0</v>
      </c>
      <c r="BM11" s="10"/>
      <c r="BN11" s="31">
        <f t="shared" si="56"/>
        <v>0</v>
      </c>
      <c r="BO11" s="32">
        <f t="shared" si="57"/>
        <v>0</v>
      </c>
      <c r="BP11" s="33"/>
      <c r="BQ11" s="46" t="s">
        <v>36</v>
      </c>
      <c r="BR11" s="30"/>
      <c r="BS11" s="31">
        <f t="shared" si="36"/>
        <v>0</v>
      </c>
      <c r="BT11" s="10"/>
      <c r="BU11" s="31">
        <f t="shared" si="58"/>
        <v>0</v>
      </c>
      <c r="BV11" s="10"/>
      <c r="BW11" s="31">
        <f t="shared" si="5"/>
        <v>0</v>
      </c>
      <c r="BX11" s="31">
        <f t="shared" si="38"/>
        <v>0</v>
      </c>
      <c r="BY11" s="31">
        <f t="shared" si="39"/>
        <v>0</v>
      </c>
      <c r="BZ11" s="10"/>
      <c r="CA11" s="31">
        <f t="shared" si="59"/>
        <v>0</v>
      </c>
      <c r="CB11" s="32">
        <f t="shared" si="60"/>
        <v>0</v>
      </c>
      <c r="CC11" s="33"/>
    </row>
    <row r="12" spans="1:81" ht="38.25" x14ac:dyDescent="0.25">
      <c r="A12" s="6">
        <v>11</v>
      </c>
      <c r="B12" s="55"/>
      <c r="C12" s="54"/>
      <c r="D12" s="46" t="s">
        <v>30</v>
      </c>
      <c r="E12" s="30"/>
      <c r="F12" s="31">
        <f t="shared" si="6"/>
        <v>0</v>
      </c>
      <c r="G12" s="10"/>
      <c r="H12" s="31">
        <f t="shared" si="48"/>
        <v>0</v>
      </c>
      <c r="I12" s="10"/>
      <c r="J12" s="31">
        <f t="shared" si="0"/>
        <v>0</v>
      </c>
      <c r="K12" s="31">
        <f t="shared" si="8"/>
        <v>0</v>
      </c>
      <c r="L12" s="31">
        <f t="shared" si="9"/>
        <v>0</v>
      </c>
      <c r="M12" s="10"/>
      <c r="N12" s="31">
        <f t="shared" si="49"/>
        <v>0</v>
      </c>
      <c r="O12" s="32">
        <f t="shared" si="50"/>
        <v>0</v>
      </c>
      <c r="P12" s="33"/>
      <c r="Q12" s="46" t="s">
        <v>32</v>
      </c>
      <c r="R12" s="30"/>
      <c r="S12" s="31">
        <f t="shared" si="61"/>
        <v>0</v>
      </c>
      <c r="T12" s="10"/>
      <c r="U12" s="31">
        <f t="shared" si="62"/>
        <v>0</v>
      </c>
      <c r="V12" s="10"/>
      <c r="W12" s="31">
        <f t="shared" si="1"/>
        <v>0</v>
      </c>
      <c r="X12" s="31">
        <f t="shared" si="14"/>
        <v>0</v>
      </c>
      <c r="Y12" s="31">
        <f t="shared" si="15"/>
        <v>0</v>
      </c>
      <c r="Z12" s="10"/>
      <c r="AA12" s="31">
        <f t="shared" si="16"/>
        <v>0</v>
      </c>
      <c r="AB12" s="32">
        <f t="shared" si="63"/>
        <v>0</v>
      </c>
      <c r="AC12" s="33"/>
      <c r="AD12" s="46" t="s">
        <v>33</v>
      </c>
      <c r="AE12" s="30"/>
      <c r="AF12" s="31">
        <f t="shared" si="51"/>
        <v>0</v>
      </c>
      <c r="AG12" s="10"/>
      <c r="AH12" s="31">
        <f t="shared" si="52"/>
        <v>0</v>
      </c>
      <c r="AI12" s="10"/>
      <c r="AJ12" s="31">
        <f t="shared" si="2"/>
        <v>0</v>
      </c>
      <c r="AK12" s="31">
        <f t="shared" si="20"/>
        <v>0</v>
      </c>
      <c r="AL12" s="31">
        <f t="shared" si="21"/>
        <v>0</v>
      </c>
      <c r="AM12" s="10"/>
      <c r="AN12" s="31">
        <f t="shared" si="22"/>
        <v>0</v>
      </c>
      <c r="AO12" s="32">
        <f t="shared" si="53"/>
        <v>0</v>
      </c>
      <c r="AP12" s="33"/>
      <c r="AQ12" s="46" t="s">
        <v>34</v>
      </c>
      <c r="AR12" s="30"/>
      <c r="AS12" s="31">
        <f t="shared" si="24"/>
        <v>0</v>
      </c>
      <c r="AT12" s="10"/>
      <c r="AU12" s="31">
        <f t="shared" si="54"/>
        <v>0</v>
      </c>
      <c r="AV12" s="10"/>
      <c r="AW12" s="31">
        <f t="shared" si="3"/>
        <v>0</v>
      </c>
      <c r="AX12" s="31">
        <f t="shared" si="26"/>
        <v>0</v>
      </c>
      <c r="AY12" s="31">
        <f t="shared" si="27"/>
        <v>0</v>
      </c>
      <c r="AZ12" s="10"/>
      <c r="BA12" s="31">
        <f t="shared" si="64"/>
        <v>0</v>
      </c>
      <c r="BB12" s="32">
        <f t="shared" si="65"/>
        <v>0</v>
      </c>
      <c r="BC12" s="33"/>
      <c r="BD12" s="7" t="s">
        <v>35</v>
      </c>
      <c r="BE12" s="30"/>
      <c r="BF12" s="31">
        <f t="shared" si="30"/>
        <v>0</v>
      </c>
      <c r="BG12" s="10"/>
      <c r="BH12" s="31">
        <f t="shared" si="55"/>
        <v>0</v>
      </c>
      <c r="BI12" s="10"/>
      <c r="BJ12" s="31">
        <f t="shared" si="4"/>
        <v>0</v>
      </c>
      <c r="BK12" s="31">
        <f t="shared" si="32"/>
        <v>0</v>
      </c>
      <c r="BL12" s="31">
        <f t="shared" si="33"/>
        <v>0</v>
      </c>
      <c r="BM12" s="10"/>
      <c r="BN12" s="31">
        <f t="shared" si="56"/>
        <v>0</v>
      </c>
      <c r="BO12" s="32">
        <f t="shared" si="57"/>
        <v>0</v>
      </c>
      <c r="BP12" s="33"/>
      <c r="BQ12" s="46" t="s">
        <v>36</v>
      </c>
      <c r="BR12" s="30"/>
      <c r="BS12" s="31">
        <f t="shared" si="36"/>
        <v>0</v>
      </c>
      <c r="BT12" s="10"/>
      <c r="BU12" s="31">
        <f t="shared" si="58"/>
        <v>0</v>
      </c>
      <c r="BV12" s="10"/>
      <c r="BW12" s="31">
        <f t="shared" si="5"/>
        <v>0</v>
      </c>
      <c r="BX12" s="31">
        <f t="shared" si="38"/>
        <v>0</v>
      </c>
      <c r="BY12" s="31">
        <f t="shared" si="39"/>
        <v>0</v>
      </c>
      <c r="BZ12" s="10"/>
      <c r="CA12" s="31">
        <f t="shared" si="59"/>
        <v>0</v>
      </c>
      <c r="CB12" s="32">
        <f t="shared" si="60"/>
        <v>0</v>
      </c>
      <c r="CC12" s="33"/>
    </row>
    <row r="13" spans="1:81" ht="38.25" x14ac:dyDescent="0.25">
      <c r="A13" s="6">
        <v>12</v>
      </c>
      <c r="B13" s="56"/>
      <c r="C13" s="54"/>
      <c r="D13" s="46" t="s">
        <v>30</v>
      </c>
      <c r="E13" s="30"/>
      <c r="F13" s="31">
        <f t="shared" si="6"/>
        <v>0</v>
      </c>
      <c r="G13" s="10"/>
      <c r="H13" s="31">
        <f t="shared" si="48"/>
        <v>0</v>
      </c>
      <c r="I13" s="10"/>
      <c r="J13" s="31">
        <f t="shared" si="0"/>
        <v>0</v>
      </c>
      <c r="K13" s="31">
        <f t="shared" si="8"/>
        <v>0</v>
      </c>
      <c r="L13" s="31">
        <f t="shared" si="9"/>
        <v>0</v>
      </c>
      <c r="M13" s="10"/>
      <c r="N13" s="31">
        <f t="shared" si="49"/>
        <v>0</v>
      </c>
      <c r="O13" s="32">
        <f t="shared" si="50"/>
        <v>0</v>
      </c>
      <c r="P13" s="33"/>
      <c r="Q13" s="46" t="s">
        <v>32</v>
      </c>
      <c r="R13" s="30"/>
      <c r="S13" s="31">
        <f t="shared" si="61"/>
        <v>0</v>
      </c>
      <c r="T13" s="10"/>
      <c r="U13" s="31">
        <f t="shared" si="62"/>
        <v>0</v>
      </c>
      <c r="V13" s="10"/>
      <c r="W13" s="31">
        <f t="shared" si="1"/>
        <v>0</v>
      </c>
      <c r="X13" s="31">
        <f t="shared" si="14"/>
        <v>0</v>
      </c>
      <c r="Y13" s="31">
        <f t="shared" si="15"/>
        <v>0</v>
      </c>
      <c r="Z13" s="10"/>
      <c r="AA13" s="31">
        <f t="shared" si="16"/>
        <v>0</v>
      </c>
      <c r="AB13" s="32">
        <f t="shared" si="63"/>
        <v>0</v>
      </c>
      <c r="AC13" s="33"/>
      <c r="AD13" s="46" t="s">
        <v>33</v>
      </c>
      <c r="AE13" s="30"/>
      <c r="AF13" s="31">
        <f t="shared" si="51"/>
        <v>0</v>
      </c>
      <c r="AG13" s="10"/>
      <c r="AH13" s="31">
        <f t="shared" si="52"/>
        <v>0</v>
      </c>
      <c r="AI13" s="10"/>
      <c r="AJ13" s="31">
        <f t="shared" si="2"/>
        <v>0</v>
      </c>
      <c r="AK13" s="31">
        <f t="shared" si="20"/>
        <v>0</v>
      </c>
      <c r="AL13" s="31">
        <f t="shared" si="21"/>
        <v>0</v>
      </c>
      <c r="AM13" s="10"/>
      <c r="AN13" s="31">
        <f t="shared" si="22"/>
        <v>0</v>
      </c>
      <c r="AO13" s="32">
        <f t="shared" si="53"/>
        <v>0</v>
      </c>
      <c r="AP13" s="33"/>
      <c r="AQ13" s="46" t="s">
        <v>34</v>
      </c>
      <c r="AR13" s="30"/>
      <c r="AS13" s="31">
        <f t="shared" si="24"/>
        <v>0</v>
      </c>
      <c r="AT13" s="10"/>
      <c r="AU13" s="31">
        <f t="shared" si="54"/>
        <v>0</v>
      </c>
      <c r="AV13" s="10"/>
      <c r="AW13" s="31">
        <f t="shared" si="3"/>
        <v>0</v>
      </c>
      <c r="AX13" s="31">
        <f t="shared" si="26"/>
        <v>0</v>
      </c>
      <c r="AY13" s="31">
        <f t="shared" si="27"/>
        <v>0</v>
      </c>
      <c r="AZ13" s="10"/>
      <c r="BA13" s="31">
        <f t="shared" si="64"/>
        <v>0</v>
      </c>
      <c r="BB13" s="32">
        <f t="shared" si="65"/>
        <v>0</v>
      </c>
      <c r="BC13" s="33"/>
      <c r="BD13" s="7" t="s">
        <v>35</v>
      </c>
      <c r="BE13" s="30"/>
      <c r="BF13" s="31">
        <f t="shared" si="30"/>
        <v>0</v>
      </c>
      <c r="BG13" s="10"/>
      <c r="BH13" s="31">
        <f t="shared" si="55"/>
        <v>0</v>
      </c>
      <c r="BI13" s="10"/>
      <c r="BJ13" s="31">
        <f t="shared" si="4"/>
        <v>0</v>
      </c>
      <c r="BK13" s="31">
        <f t="shared" si="32"/>
        <v>0</v>
      </c>
      <c r="BL13" s="31">
        <f t="shared" si="33"/>
        <v>0</v>
      </c>
      <c r="BM13" s="10"/>
      <c r="BN13" s="31">
        <f t="shared" si="56"/>
        <v>0</v>
      </c>
      <c r="BO13" s="32">
        <f t="shared" si="57"/>
        <v>0</v>
      </c>
      <c r="BP13" s="33"/>
      <c r="BQ13" s="46" t="s">
        <v>36</v>
      </c>
      <c r="BR13" s="30"/>
      <c r="BS13" s="31">
        <f t="shared" si="36"/>
        <v>0</v>
      </c>
      <c r="BT13" s="10"/>
      <c r="BU13" s="31">
        <f t="shared" si="58"/>
        <v>0</v>
      </c>
      <c r="BV13" s="10"/>
      <c r="BW13" s="31">
        <f t="shared" si="5"/>
        <v>0</v>
      </c>
      <c r="BX13" s="31">
        <f t="shared" si="38"/>
        <v>0</v>
      </c>
      <c r="BY13" s="31">
        <f t="shared" si="39"/>
        <v>0</v>
      </c>
      <c r="BZ13" s="10"/>
      <c r="CA13" s="31">
        <f t="shared" si="59"/>
        <v>0</v>
      </c>
      <c r="CB13" s="32">
        <f t="shared" si="60"/>
        <v>0</v>
      </c>
      <c r="CC13" s="33"/>
    </row>
    <row r="14" spans="1:81" ht="38.25" x14ac:dyDescent="0.25">
      <c r="A14" s="6">
        <v>13</v>
      </c>
      <c r="B14" s="57"/>
      <c r="C14" s="57"/>
      <c r="D14" s="46" t="s">
        <v>30</v>
      </c>
      <c r="E14" s="30"/>
      <c r="F14" s="31">
        <f t="shared" si="6"/>
        <v>0</v>
      </c>
      <c r="G14" s="10"/>
      <c r="H14" s="31">
        <f t="shared" si="48"/>
        <v>0</v>
      </c>
      <c r="I14" s="10"/>
      <c r="J14" s="31">
        <f t="shared" si="0"/>
        <v>0</v>
      </c>
      <c r="K14" s="31">
        <f t="shared" si="8"/>
        <v>0</v>
      </c>
      <c r="L14" s="31">
        <f t="shared" si="9"/>
        <v>0</v>
      </c>
      <c r="M14" s="10"/>
      <c r="N14" s="31">
        <f t="shared" si="49"/>
        <v>0</v>
      </c>
      <c r="O14" s="32">
        <f t="shared" si="50"/>
        <v>0</v>
      </c>
      <c r="P14" s="33"/>
      <c r="Q14" s="46" t="s">
        <v>32</v>
      </c>
      <c r="R14" s="30"/>
      <c r="S14" s="31">
        <f t="shared" si="61"/>
        <v>0</v>
      </c>
      <c r="T14" s="10"/>
      <c r="U14" s="31">
        <f t="shared" si="62"/>
        <v>0</v>
      </c>
      <c r="V14" s="10"/>
      <c r="W14" s="31">
        <f t="shared" si="1"/>
        <v>0</v>
      </c>
      <c r="X14" s="31">
        <f t="shared" si="14"/>
        <v>0</v>
      </c>
      <c r="Y14" s="31">
        <f t="shared" si="15"/>
        <v>0</v>
      </c>
      <c r="Z14" s="10"/>
      <c r="AA14" s="31">
        <f t="shared" si="16"/>
        <v>0</v>
      </c>
      <c r="AB14" s="32">
        <f t="shared" si="63"/>
        <v>0</v>
      </c>
      <c r="AC14" s="33"/>
      <c r="AD14" s="46" t="s">
        <v>33</v>
      </c>
      <c r="AE14" s="30"/>
      <c r="AF14" s="31">
        <f t="shared" si="51"/>
        <v>0</v>
      </c>
      <c r="AG14" s="10"/>
      <c r="AH14" s="31">
        <f t="shared" si="52"/>
        <v>0</v>
      </c>
      <c r="AI14" s="10"/>
      <c r="AJ14" s="31">
        <f t="shared" si="2"/>
        <v>0</v>
      </c>
      <c r="AK14" s="31">
        <f t="shared" si="20"/>
        <v>0</v>
      </c>
      <c r="AL14" s="31">
        <f t="shared" si="21"/>
        <v>0</v>
      </c>
      <c r="AM14" s="10"/>
      <c r="AN14" s="31">
        <f t="shared" si="22"/>
        <v>0</v>
      </c>
      <c r="AO14" s="32">
        <f t="shared" si="53"/>
        <v>0</v>
      </c>
      <c r="AP14" s="33"/>
      <c r="AQ14" s="46" t="s">
        <v>34</v>
      </c>
      <c r="AR14" s="30"/>
      <c r="AS14" s="31">
        <f t="shared" si="24"/>
        <v>0</v>
      </c>
      <c r="AT14" s="10"/>
      <c r="AU14" s="31">
        <f t="shared" si="54"/>
        <v>0</v>
      </c>
      <c r="AV14" s="10"/>
      <c r="AW14" s="31">
        <f t="shared" si="3"/>
        <v>0</v>
      </c>
      <c r="AX14" s="31">
        <f t="shared" si="26"/>
        <v>0</v>
      </c>
      <c r="AY14" s="31">
        <f t="shared" si="27"/>
        <v>0</v>
      </c>
      <c r="AZ14" s="10"/>
      <c r="BA14" s="31">
        <f t="shared" si="64"/>
        <v>0</v>
      </c>
      <c r="BB14" s="32">
        <f t="shared" si="65"/>
        <v>0</v>
      </c>
      <c r="BC14" s="33"/>
      <c r="BD14" s="7" t="s">
        <v>35</v>
      </c>
      <c r="BE14" s="30"/>
      <c r="BF14" s="31">
        <f t="shared" si="30"/>
        <v>0</v>
      </c>
      <c r="BG14" s="10"/>
      <c r="BH14" s="31">
        <f t="shared" si="55"/>
        <v>0</v>
      </c>
      <c r="BI14" s="10"/>
      <c r="BJ14" s="31">
        <f t="shared" si="4"/>
        <v>0</v>
      </c>
      <c r="BK14" s="31">
        <f t="shared" si="32"/>
        <v>0</v>
      </c>
      <c r="BL14" s="31">
        <f t="shared" si="33"/>
        <v>0</v>
      </c>
      <c r="BM14" s="10"/>
      <c r="BN14" s="31">
        <f t="shared" si="56"/>
        <v>0</v>
      </c>
      <c r="BO14" s="32">
        <f t="shared" si="57"/>
        <v>0</v>
      </c>
      <c r="BP14" s="33"/>
      <c r="BQ14" s="46" t="s">
        <v>36</v>
      </c>
      <c r="BR14" s="30"/>
      <c r="BS14" s="31">
        <f t="shared" si="36"/>
        <v>0</v>
      </c>
      <c r="BT14" s="10"/>
      <c r="BU14" s="31">
        <f t="shared" si="58"/>
        <v>0</v>
      </c>
      <c r="BV14" s="10"/>
      <c r="BW14" s="31">
        <f t="shared" si="5"/>
        <v>0</v>
      </c>
      <c r="BX14" s="31">
        <f t="shared" si="38"/>
        <v>0</v>
      </c>
      <c r="BY14" s="31">
        <f t="shared" si="39"/>
        <v>0</v>
      </c>
      <c r="BZ14" s="10"/>
      <c r="CA14" s="31">
        <f t="shared" si="59"/>
        <v>0</v>
      </c>
      <c r="CB14" s="32">
        <f t="shared" si="60"/>
        <v>0</v>
      </c>
      <c r="CC14" s="33"/>
    </row>
    <row r="15" spans="1:81" ht="38.25" x14ac:dyDescent="0.25">
      <c r="A15" s="6">
        <v>14</v>
      </c>
      <c r="B15" s="33"/>
      <c r="C15" s="33"/>
      <c r="D15" s="46" t="s">
        <v>30</v>
      </c>
      <c r="E15" s="30"/>
      <c r="F15" s="31">
        <f t="shared" si="6"/>
        <v>0</v>
      </c>
      <c r="G15" s="10"/>
      <c r="H15" s="31">
        <f t="shared" si="48"/>
        <v>0</v>
      </c>
      <c r="I15" s="10"/>
      <c r="J15" s="31">
        <f t="shared" si="0"/>
        <v>0</v>
      </c>
      <c r="K15" s="31">
        <f t="shared" si="8"/>
        <v>0</v>
      </c>
      <c r="L15" s="31">
        <f t="shared" si="9"/>
        <v>0</v>
      </c>
      <c r="M15" s="10"/>
      <c r="N15" s="31">
        <f t="shared" si="49"/>
        <v>0</v>
      </c>
      <c r="O15" s="32">
        <f t="shared" si="50"/>
        <v>0</v>
      </c>
      <c r="P15" s="33"/>
      <c r="Q15" s="46" t="s">
        <v>32</v>
      </c>
      <c r="R15" s="30"/>
      <c r="S15" s="31">
        <f t="shared" si="61"/>
        <v>0</v>
      </c>
      <c r="T15" s="10"/>
      <c r="U15" s="31">
        <f t="shared" si="62"/>
        <v>0</v>
      </c>
      <c r="V15" s="10"/>
      <c r="W15" s="31">
        <f t="shared" si="1"/>
        <v>0</v>
      </c>
      <c r="X15" s="31">
        <f t="shared" si="14"/>
        <v>0</v>
      </c>
      <c r="Y15" s="31">
        <f t="shared" si="15"/>
        <v>0</v>
      </c>
      <c r="Z15" s="10"/>
      <c r="AA15" s="31">
        <f t="shared" si="16"/>
        <v>0</v>
      </c>
      <c r="AB15" s="32">
        <f t="shared" si="63"/>
        <v>0</v>
      </c>
      <c r="AC15" s="33"/>
      <c r="AD15" s="46" t="s">
        <v>33</v>
      </c>
      <c r="AE15" s="30"/>
      <c r="AF15" s="31">
        <f t="shared" si="51"/>
        <v>0</v>
      </c>
      <c r="AG15" s="10"/>
      <c r="AH15" s="31">
        <f t="shared" si="52"/>
        <v>0</v>
      </c>
      <c r="AI15" s="10"/>
      <c r="AJ15" s="31">
        <f t="shared" si="2"/>
        <v>0</v>
      </c>
      <c r="AK15" s="31">
        <f t="shared" si="20"/>
        <v>0</v>
      </c>
      <c r="AL15" s="31">
        <f t="shared" si="21"/>
        <v>0</v>
      </c>
      <c r="AM15" s="10"/>
      <c r="AN15" s="31">
        <f t="shared" si="22"/>
        <v>0</v>
      </c>
      <c r="AO15" s="32">
        <f t="shared" si="53"/>
        <v>0</v>
      </c>
      <c r="AP15" s="33"/>
      <c r="AQ15" s="46" t="s">
        <v>34</v>
      </c>
      <c r="AR15" s="30"/>
      <c r="AS15" s="31">
        <f t="shared" si="24"/>
        <v>0</v>
      </c>
      <c r="AT15" s="10"/>
      <c r="AU15" s="31">
        <f t="shared" si="54"/>
        <v>0</v>
      </c>
      <c r="AV15" s="10"/>
      <c r="AW15" s="31">
        <f t="shared" si="3"/>
        <v>0</v>
      </c>
      <c r="AX15" s="31">
        <f t="shared" si="26"/>
        <v>0</v>
      </c>
      <c r="AY15" s="31">
        <f t="shared" si="27"/>
        <v>0</v>
      </c>
      <c r="AZ15" s="10"/>
      <c r="BA15" s="31">
        <f t="shared" si="64"/>
        <v>0</v>
      </c>
      <c r="BB15" s="32">
        <f t="shared" si="65"/>
        <v>0</v>
      </c>
      <c r="BC15" s="33"/>
      <c r="BD15" s="7" t="s">
        <v>35</v>
      </c>
      <c r="BE15" s="30"/>
      <c r="BF15" s="31">
        <f t="shared" si="30"/>
        <v>0</v>
      </c>
      <c r="BG15" s="10"/>
      <c r="BH15" s="31">
        <f t="shared" si="55"/>
        <v>0</v>
      </c>
      <c r="BI15" s="10"/>
      <c r="BJ15" s="31">
        <f t="shared" si="4"/>
        <v>0</v>
      </c>
      <c r="BK15" s="31">
        <f t="shared" si="32"/>
        <v>0</v>
      </c>
      <c r="BL15" s="31">
        <f t="shared" si="33"/>
        <v>0</v>
      </c>
      <c r="BM15" s="10"/>
      <c r="BN15" s="31">
        <f t="shared" si="56"/>
        <v>0</v>
      </c>
      <c r="BO15" s="32">
        <f t="shared" si="57"/>
        <v>0</v>
      </c>
      <c r="BP15" s="33"/>
      <c r="BQ15" s="46" t="s">
        <v>36</v>
      </c>
      <c r="BR15" s="30"/>
      <c r="BS15" s="31">
        <f t="shared" si="36"/>
        <v>0</v>
      </c>
      <c r="BT15" s="10"/>
      <c r="BU15" s="31">
        <f t="shared" si="58"/>
        <v>0</v>
      </c>
      <c r="BV15" s="10"/>
      <c r="BW15" s="31">
        <f t="shared" si="5"/>
        <v>0</v>
      </c>
      <c r="BX15" s="31">
        <f t="shared" si="38"/>
        <v>0</v>
      </c>
      <c r="BY15" s="31">
        <f t="shared" si="39"/>
        <v>0</v>
      </c>
      <c r="BZ15" s="10"/>
      <c r="CA15" s="31">
        <f t="shared" si="59"/>
        <v>0</v>
      </c>
      <c r="CB15" s="32">
        <f t="shared" si="60"/>
        <v>0</v>
      </c>
      <c r="CC15" s="33"/>
    </row>
    <row r="16" spans="1:81" ht="38.25" x14ac:dyDescent="0.25">
      <c r="A16" s="6">
        <v>15</v>
      </c>
      <c r="B16" s="33"/>
      <c r="C16" s="33"/>
      <c r="D16" s="46" t="s">
        <v>30</v>
      </c>
      <c r="E16" s="30"/>
      <c r="F16" s="31">
        <f t="shared" si="6"/>
        <v>0</v>
      </c>
      <c r="G16" s="10"/>
      <c r="H16" s="31">
        <f t="shared" si="48"/>
        <v>0</v>
      </c>
      <c r="I16" s="10"/>
      <c r="J16" s="31">
        <f t="shared" si="0"/>
        <v>0</v>
      </c>
      <c r="K16" s="31">
        <f t="shared" si="8"/>
        <v>0</v>
      </c>
      <c r="L16" s="31">
        <f t="shared" si="9"/>
        <v>0</v>
      </c>
      <c r="M16" s="10"/>
      <c r="N16" s="31">
        <f t="shared" si="49"/>
        <v>0</v>
      </c>
      <c r="O16" s="32">
        <f t="shared" si="50"/>
        <v>0</v>
      </c>
      <c r="P16" s="33"/>
      <c r="Q16" s="46" t="s">
        <v>32</v>
      </c>
      <c r="R16" s="30"/>
      <c r="S16" s="31">
        <f t="shared" si="61"/>
        <v>0</v>
      </c>
      <c r="T16" s="10"/>
      <c r="U16" s="31">
        <f t="shared" si="62"/>
        <v>0</v>
      </c>
      <c r="V16" s="10"/>
      <c r="W16" s="31">
        <f t="shared" si="1"/>
        <v>0</v>
      </c>
      <c r="X16" s="31">
        <f t="shared" si="14"/>
        <v>0</v>
      </c>
      <c r="Y16" s="31">
        <f t="shared" si="15"/>
        <v>0</v>
      </c>
      <c r="Z16" s="10"/>
      <c r="AA16" s="31">
        <f t="shared" si="16"/>
        <v>0</v>
      </c>
      <c r="AB16" s="32">
        <f t="shared" si="63"/>
        <v>0</v>
      </c>
      <c r="AC16" s="33"/>
      <c r="AD16" s="46" t="s">
        <v>33</v>
      </c>
      <c r="AE16" s="30"/>
      <c r="AF16" s="31">
        <f t="shared" si="51"/>
        <v>0</v>
      </c>
      <c r="AG16" s="10"/>
      <c r="AH16" s="31">
        <f t="shared" si="52"/>
        <v>0</v>
      </c>
      <c r="AI16" s="10"/>
      <c r="AJ16" s="31">
        <f t="shared" si="2"/>
        <v>0</v>
      </c>
      <c r="AK16" s="31">
        <f t="shared" si="20"/>
        <v>0</v>
      </c>
      <c r="AL16" s="31">
        <f t="shared" si="21"/>
        <v>0</v>
      </c>
      <c r="AM16" s="10"/>
      <c r="AN16" s="31">
        <f t="shared" si="22"/>
        <v>0</v>
      </c>
      <c r="AO16" s="32">
        <f t="shared" si="53"/>
        <v>0</v>
      </c>
      <c r="AP16" s="33"/>
      <c r="AQ16" s="46" t="s">
        <v>34</v>
      </c>
      <c r="AR16" s="30"/>
      <c r="AS16" s="31">
        <f t="shared" si="24"/>
        <v>0</v>
      </c>
      <c r="AT16" s="10"/>
      <c r="AU16" s="31">
        <f t="shared" si="54"/>
        <v>0</v>
      </c>
      <c r="AV16" s="10"/>
      <c r="AW16" s="31">
        <f t="shared" si="3"/>
        <v>0</v>
      </c>
      <c r="AX16" s="31">
        <f t="shared" si="26"/>
        <v>0</v>
      </c>
      <c r="AY16" s="31">
        <f t="shared" si="27"/>
        <v>0</v>
      </c>
      <c r="AZ16" s="10"/>
      <c r="BA16" s="31">
        <f t="shared" si="64"/>
        <v>0</v>
      </c>
      <c r="BB16" s="32">
        <f t="shared" si="65"/>
        <v>0</v>
      </c>
      <c r="BC16" s="33"/>
      <c r="BD16" s="7" t="s">
        <v>35</v>
      </c>
      <c r="BE16" s="30"/>
      <c r="BF16" s="31">
        <f t="shared" si="30"/>
        <v>0</v>
      </c>
      <c r="BG16" s="10"/>
      <c r="BH16" s="31">
        <f t="shared" si="55"/>
        <v>0</v>
      </c>
      <c r="BI16" s="10"/>
      <c r="BJ16" s="31">
        <f t="shared" si="4"/>
        <v>0</v>
      </c>
      <c r="BK16" s="31">
        <f t="shared" si="32"/>
        <v>0</v>
      </c>
      <c r="BL16" s="31">
        <f t="shared" si="33"/>
        <v>0</v>
      </c>
      <c r="BM16" s="10"/>
      <c r="BN16" s="31">
        <f t="shared" si="56"/>
        <v>0</v>
      </c>
      <c r="BO16" s="32">
        <f t="shared" si="57"/>
        <v>0</v>
      </c>
      <c r="BP16" s="33"/>
      <c r="BQ16" s="46" t="s">
        <v>36</v>
      </c>
      <c r="BR16" s="30"/>
      <c r="BS16" s="31">
        <f t="shared" si="36"/>
        <v>0</v>
      </c>
      <c r="BT16" s="10"/>
      <c r="BU16" s="31">
        <f t="shared" si="58"/>
        <v>0</v>
      </c>
      <c r="BV16" s="10"/>
      <c r="BW16" s="31">
        <f t="shared" si="5"/>
        <v>0</v>
      </c>
      <c r="BX16" s="31">
        <f t="shared" si="38"/>
        <v>0</v>
      </c>
      <c r="BY16" s="31">
        <f t="shared" si="39"/>
        <v>0</v>
      </c>
      <c r="BZ16" s="10"/>
      <c r="CA16" s="31">
        <f t="shared" si="59"/>
        <v>0</v>
      </c>
      <c r="CB16" s="32">
        <f t="shared" si="60"/>
        <v>0</v>
      </c>
      <c r="CC16" s="33"/>
    </row>
    <row r="17" spans="1:81" ht="38.25" x14ac:dyDescent="0.25">
      <c r="A17" s="6">
        <v>16</v>
      </c>
      <c r="B17" s="33"/>
      <c r="C17" s="33"/>
      <c r="D17" s="46" t="s">
        <v>30</v>
      </c>
      <c r="E17" s="30"/>
      <c r="F17" s="31">
        <f t="shared" si="6"/>
        <v>0</v>
      </c>
      <c r="G17" s="10"/>
      <c r="H17" s="31">
        <f t="shared" si="48"/>
        <v>0</v>
      </c>
      <c r="I17" s="10"/>
      <c r="J17" s="31">
        <f t="shared" si="0"/>
        <v>0</v>
      </c>
      <c r="K17" s="31">
        <f t="shared" si="8"/>
        <v>0</v>
      </c>
      <c r="L17" s="31">
        <f t="shared" si="9"/>
        <v>0</v>
      </c>
      <c r="M17" s="10"/>
      <c r="N17" s="31">
        <f t="shared" si="49"/>
        <v>0</v>
      </c>
      <c r="O17" s="32">
        <f t="shared" si="50"/>
        <v>0</v>
      </c>
      <c r="P17" s="33"/>
      <c r="Q17" s="46" t="s">
        <v>32</v>
      </c>
      <c r="R17" s="30"/>
      <c r="S17" s="31">
        <f t="shared" si="61"/>
        <v>0</v>
      </c>
      <c r="T17" s="10"/>
      <c r="U17" s="31">
        <f t="shared" si="62"/>
        <v>0</v>
      </c>
      <c r="V17" s="10"/>
      <c r="W17" s="31">
        <f t="shared" si="1"/>
        <v>0</v>
      </c>
      <c r="X17" s="31">
        <f t="shared" si="14"/>
        <v>0</v>
      </c>
      <c r="Y17" s="31">
        <f t="shared" si="15"/>
        <v>0</v>
      </c>
      <c r="Z17" s="10"/>
      <c r="AA17" s="31">
        <f t="shared" si="16"/>
        <v>0</v>
      </c>
      <c r="AB17" s="32">
        <f t="shared" si="63"/>
        <v>0</v>
      </c>
      <c r="AC17" s="33"/>
      <c r="AD17" s="46" t="s">
        <v>33</v>
      </c>
      <c r="AE17" s="30"/>
      <c r="AF17" s="31">
        <f t="shared" si="51"/>
        <v>0</v>
      </c>
      <c r="AG17" s="10"/>
      <c r="AH17" s="31">
        <f t="shared" si="52"/>
        <v>0</v>
      </c>
      <c r="AI17" s="10"/>
      <c r="AJ17" s="31">
        <f t="shared" si="2"/>
        <v>0</v>
      </c>
      <c r="AK17" s="31">
        <f t="shared" si="20"/>
        <v>0</v>
      </c>
      <c r="AL17" s="31">
        <f t="shared" si="21"/>
        <v>0</v>
      </c>
      <c r="AM17" s="10"/>
      <c r="AN17" s="31">
        <f t="shared" si="22"/>
        <v>0</v>
      </c>
      <c r="AO17" s="32">
        <f t="shared" si="53"/>
        <v>0</v>
      </c>
      <c r="AP17" s="33"/>
      <c r="AQ17" s="46" t="s">
        <v>34</v>
      </c>
      <c r="AR17" s="30">
        <v>85</v>
      </c>
      <c r="AS17" s="31">
        <f>AR17*10%</f>
        <v>8.5</v>
      </c>
      <c r="AT17" s="10">
        <v>97</v>
      </c>
      <c r="AU17" s="31">
        <f>AT17*10%</f>
        <v>9.7000000000000011</v>
      </c>
      <c r="AV17" s="10">
        <v>95</v>
      </c>
      <c r="AW17" s="31">
        <f>AV17*20%</f>
        <v>19</v>
      </c>
      <c r="AX17" s="31">
        <f>AY17*100/40</f>
        <v>93.000000000000014</v>
      </c>
      <c r="AY17" s="31">
        <f>SUM(AS17+AU17+AW17)</f>
        <v>37.200000000000003</v>
      </c>
      <c r="AZ17" s="10">
        <v>91</v>
      </c>
      <c r="BA17" s="31">
        <f>AZ17*60%</f>
        <v>54.6</v>
      </c>
      <c r="BB17" s="32">
        <f>SUM(BA17+AY17)</f>
        <v>91.800000000000011</v>
      </c>
      <c r="BC17" s="33" t="str">
        <f t="shared" ref="BC17:BC22" si="66">IF(BB17&gt;=50,"Προάγεται","Απορίπτεται")</f>
        <v>Προάγεται</v>
      </c>
      <c r="BD17" s="7" t="s">
        <v>35</v>
      </c>
      <c r="BE17" s="30"/>
      <c r="BF17" s="31">
        <f t="shared" si="30"/>
        <v>0</v>
      </c>
      <c r="BG17" s="10"/>
      <c r="BH17" s="31">
        <f t="shared" si="55"/>
        <v>0</v>
      </c>
      <c r="BI17" s="10"/>
      <c r="BJ17" s="31">
        <f t="shared" si="4"/>
        <v>0</v>
      </c>
      <c r="BK17" s="31">
        <f t="shared" si="32"/>
        <v>0</v>
      </c>
      <c r="BL17" s="31">
        <f t="shared" si="33"/>
        <v>0</v>
      </c>
      <c r="BM17" s="10"/>
      <c r="BN17" s="31">
        <f t="shared" si="56"/>
        <v>0</v>
      </c>
      <c r="BO17" s="32">
        <f t="shared" si="57"/>
        <v>0</v>
      </c>
      <c r="BP17" s="33"/>
      <c r="BQ17" s="46" t="s">
        <v>36</v>
      </c>
      <c r="BR17" s="30">
        <v>90</v>
      </c>
      <c r="BS17" s="31">
        <f>BR17*10%</f>
        <v>9</v>
      </c>
      <c r="BT17" s="10">
        <v>100</v>
      </c>
      <c r="BU17" s="31">
        <f>BT17*10%</f>
        <v>10</v>
      </c>
      <c r="BV17" s="10">
        <v>99</v>
      </c>
      <c r="BW17" s="31">
        <f>BV17*20%</f>
        <v>19.8</v>
      </c>
      <c r="BX17" s="31">
        <f>BY17*100/40</f>
        <v>96.999999999999986</v>
      </c>
      <c r="BY17" s="31">
        <f>SUM(BS17+BU17+BW17)</f>
        <v>38.799999999999997</v>
      </c>
      <c r="BZ17" s="10">
        <v>100</v>
      </c>
      <c r="CA17" s="31">
        <f>BZ17*60%</f>
        <v>60</v>
      </c>
      <c r="CB17" s="32">
        <f>SUM(CA17+BY17)</f>
        <v>98.8</v>
      </c>
      <c r="CC17" s="33" t="str">
        <f>IF(CB17&gt;=50,"Προάγεται","Απορίπτεται")</f>
        <v>Προάγεται</v>
      </c>
    </row>
    <row r="18" spans="1:81" ht="38.25" x14ac:dyDescent="0.25">
      <c r="A18" s="6">
        <v>17</v>
      </c>
      <c r="B18" s="33"/>
      <c r="C18" s="33"/>
      <c r="D18" s="46" t="s">
        <v>30</v>
      </c>
      <c r="E18" s="30"/>
      <c r="F18" s="31">
        <f t="shared" si="6"/>
        <v>0</v>
      </c>
      <c r="G18" s="10"/>
      <c r="H18" s="31">
        <f t="shared" si="48"/>
        <v>0</v>
      </c>
      <c r="I18" s="10"/>
      <c r="J18" s="31">
        <f t="shared" si="0"/>
        <v>0</v>
      </c>
      <c r="K18" s="31">
        <f t="shared" si="8"/>
        <v>0</v>
      </c>
      <c r="L18" s="31">
        <f t="shared" si="9"/>
        <v>0</v>
      </c>
      <c r="M18" s="10"/>
      <c r="N18" s="31">
        <f t="shared" si="49"/>
        <v>0</v>
      </c>
      <c r="O18" s="32">
        <f t="shared" si="50"/>
        <v>0</v>
      </c>
      <c r="P18" s="33"/>
      <c r="Q18" s="46" t="s">
        <v>32</v>
      </c>
      <c r="R18" s="47">
        <v>90</v>
      </c>
      <c r="S18" s="48">
        <f t="shared" ref="S18:S24" si="67">R18*10%</f>
        <v>9</v>
      </c>
      <c r="T18" s="49">
        <v>100</v>
      </c>
      <c r="U18" s="48">
        <f t="shared" ref="U18:U24" si="68">T18*10%</f>
        <v>10</v>
      </c>
      <c r="V18" s="49">
        <v>100</v>
      </c>
      <c r="W18" s="48">
        <f t="shared" ref="W18:W24" si="69">V18*20%</f>
        <v>20</v>
      </c>
      <c r="X18" s="48">
        <f t="shared" ref="X18:X24" si="70">Y18*100/40</f>
        <v>97.5</v>
      </c>
      <c r="Y18" s="48">
        <f t="shared" ref="Y18:Y24" si="71">SUM(S18+U18+W18)</f>
        <v>39</v>
      </c>
      <c r="Z18" s="49">
        <v>90</v>
      </c>
      <c r="AA18" s="48">
        <f t="shared" ref="AA18:AA24" si="72">Z18*60%</f>
        <v>54</v>
      </c>
      <c r="AB18" s="50">
        <f t="shared" ref="AB18:AB24" si="73">SUM(AA18+Y18)</f>
        <v>93</v>
      </c>
      <c r="AC18" s="51" t="str">
        <f t="shared" ref="AC18:AC20" si="74">IF(AB18&gt;=50,"Προάγεται","Απορίπτεται")</f>
        <v>Προάγεται</v>
      </c>
      <c r="AD18" s="46" t="s">
        <v>33</v>
      </c>
      <c r="AE18" s="30"/>
      <c r="AF18" s="31">
        <f t="shared" si="51"/>
        <v>0</v>
      </c>
      <c r="AG18" s="10"/>
      <c r="AH18" s="31">
        <f t="shared" si="52"/>
        <v>0</v>
      </c>
      <c r="AI18" s="10"/>
      <c r="AJ18" s="31">
        <f t="shared" si="2"/>
        <v>0</v>
      </c>
      <c r="AK18" s="31">
        <f t="shared" si="20"/>
        <v>0</v>
      </c>
      <c r="AL18" s="31">
        <f t="shared" si="21"/>
        <v>0</v>
      </c>
      <c r="AM18" s="10"/>
      <c r="AN18" s="31">
        <f t="shared" si="22"/>
        <v>0</v>
      </c>
      <c r="AO18" s="32">
        <f t="shared" si="53"/>
        <v>0</v>
      </c>
      <c r="AP18" s="33"/>
      <c r="AQ18" s="46" t="s">
        <v>34</v>
      </c>
      <c r="AR18" s="30">
        <v>90</v>
      </c>
      <c r="AS18" s="31">
        <f t="shared" ref="AS18:AS20" si="75">AR18*10%</f>
        <v>9</v>
      </c>
      <c r="AT18" s="10">
        <v>100</v>
      </c>
      <c r="AU18" s="31">
        <f t="shared" ref="AU18:AU20" si="76">AT18*10%</f>
        <v>10</v>
      </c>
      <c r="AV18" s="10">
        <v>100</v>
      </c>
      <c r="AW18" s="31">
        <f t="shared" ref="AW18:AW20" si="77">AV18*20%</f>
        <v>20</v>
      </c>
      <c r="AX18" s="31">
        <f t="shared" ref="AX18:AX20" si="78">AY18*100/40</f>
        <v>97.5</v>
      </c>
      <c r="AY18" s="31">
        <f t="shared" ref="AY18:AY20" si="79">SUM(AS18+AU18+AW18)</f>
        <v>39</v>
      </c>
      <c r="AZ18" s="10">
        <v>99</v>
      </c>
      <c r="BA18" s="31">
        <f t="shared" ref="BA18:BA20" si="80">AZ18*60%</f>
        <v>59.4</v>
      </c>
      <c r="BB18" s="32">
        <f t="shared" ref="BB18:BB20" si="81">SUM(BA18+AY18)</f>
        <v>98.4</v>
      </c>
      <c r="BC18" s="33" t="str">
        <f t="shared" si="66"/>
        <v>Προάγεται</v>
      </c>
      <c r="BD18" s="7" t="s">
        <v>35</v>
      </c>
      <c r="BE18" s="30"/>
      <c r="BF18" s="31">
        <f t="shared" si="30"/>
        <v>0</v>
      </c>
      <c r="BG18" s="10"/>
      <c r="BH18" s="31">
        <f t="shared" si="55"/>
        <v>0</v>
      </c>
      <c r="BI18" s="10"/>
      <c r="BJ18" s="31">
        <f t="shared" si="4"/>
        <v>0</v>
      </c>
      <c r="BK18" s="31">
        <f t="shared" si="32"/>
        <v>0</v>
      </c>
      <c r="BL18" s="31">
        <f t="shared" si="33"/>
        <v>0</v>
      </c>
      <c r="BM18" s="10"/>
      <c r="BN18" s="31">
        <f t="shared" si="56"/>
        <v>0</v>
      </c>
      <c r="BO18" s="32">
        <f t="shared" si="57"/>
        <v>0</v>
      </c>
      <c r="BP18" s="33"/>
      <c r="BQ18" s="46" t="s">
        <v>36</v>
      </c>
      <c r="BR18" s="30">
        <v>90</v>
      </c>
      <c r="BS18" s="31">
        <f t="shared" ref="BS18:BS22" si="82">BR18*10%</f>
        <v>9</v>
      </c>
      <c r="BT18" s="10">
        <v>100</v>
      </c>
      <c r="BU18" s="31">
        <f t="shared" ref="BU18:BU22" si="83">BT18*10%</f>
        <v>10</v>
      </c>
      <c r="BV18" s="10">
        <v>100</v>
      </c>
      <c r="BW18" s="31">
        <f t="shared" ref="BW18:BW22" si="84">BV18*20%</f>
        <v>20</v>
      </c>
      <c r="BX18" s="31">
        <f t="shared" ref="BX18:BX22" si="85">BY18*100/40</f>
        <v>97.5</v>
      </c>
      <c r="BY18" s="31">
        <f t="shared" ref="BY18:BY22" si="86">SUM(BS18+BU18+BW18)</f>
        <v>39</v>
      </c>
      <c r="BZ18" s="10">
        <v>100</v>
      </c>
      <c r="CA18" s="31">
        <f t="shared" ref="CA18:CA22" si="87">BZ18*60%</f>
        <v>60</v>
      </c>
      <c r="CB18" s="32">
        <f t="shared" ref="CB18:CB22" si="88">SUM(CA18+BY18)</f>
        <v>99</v>
      </c>
      <c r="CC18" s="33" t="str">
        <f t="shared" ref="CC18:CC21" si="89">IF(CB18&gt;=50,"Προάγεται","Απορίπτεται")</f>
        <v>Προάγεται</v>
      </c>
    </row>
    <row r="19" spans="1:81" ht="38.25" x14ac:dyDescent="0.25">
      <c r="A19" s="6">
        <v>18</v>
      </c>
      <c r="B19" s="7"/>
      <c r="C19" s="17"/>
      <c r="D19" s="46" t="s">
        <v>30</v>
      </c>
      <c r="E19" s="30"/>
      <c r="F19" s="31">
        <f t="shared" si="6"/>
        <v>0</v>
      </c>
      <c r="G19" s="10"/>
      <c r="H19" s="31">
        <f t="shared" si="48"/>
        <v>0</v>
      </c>
      <c r="I19" s="10"/>
      <c r="J19" s="31">
        <f t="shared" si="0"/>
        <v>0</v>
      </c>
      <c r="K19" s="31">
        <f t="shared" si="8"/>
        <v>0</v>
      </c>
      <c r="L19" s="31">
        <f t="shared" si="9"/>
        <v>0</v>
      </c>
      <c r="M19" s="10"/>
      <c r="N19" s="31">
        <f t="shared" si="49"/>
        <v>0</v>
      </c>
      <c r="O19" s="32">
        <f t="shared" si="50"/>
        <v>0</v>
      </c>
      <c r="P19" s="33"/>
      <c r="Q19" s="46" t="s">
        <v>32</v>
      </c>
      <c r="R19" s="47">
        <v>80</v>
      </c>
      <c r="S19" s="48">
        <f t="shared" si="67"/>
        <v>8</v>
      </c>
      <c r="T19" s="49">
        <v>100</v>
      </c>
      <c r="U19" s="48">
        <f t="shared" si="68"/>
        <v>10</v>
      </c>
      <c r="V19" s="49">
        <v>50</v>
      </c>
      <c r="W19" s="48">
        <f t="shared" si="69"/>
        <v>10</v>
      </c>
      <c r="X19" s="48">
        <f t="shared" si="70"/>
        <v>70</v>
      </c>
      <c r="Y19" s="48">
        <f t="shared" si="71"/>
        <v>28</v>
      </c>
      <c r="Z19" s="49">
        <v>37</v>
      </c>
      <c r="AA19" s="48">
        <f t="shared" si="72"/>
        <v>22.2</v>
      </c>
      <c r="AB19" s="50">
        <f t="shared" si="73"/>
        <v>50.2</v>
      </c>
      <c r="AC19" s="51" t="str">
        <f t="shared" si="74"/>
        <v>Προάγεται</v>
      </c>
      <c r="AD19" s="46" t="s">
        <v>33</v>
      </c>
      <c r="AE19" s="30"/>
      <c r="AF19" s="31">
        <f t="shared" si="51"/>
        <v>0</v>
      </c>
      <c r="AG19" s="10"/>
      <c r="AH19" s="31">
        <f t="shared" si="52"/>
        <v>0</v>
      </c>
      <c r="AI19" s="10"/>
      <c r="AJ19" s="31">
        <f t="shared" si="2"/>
        <v>0</v>
      </c>
      <c r="AK19" s="31">
        <f t="shared" si="20"/>
        <v>0</v>
      </c>
      <c r="AL19" s="31">
        <f t="shared" si="21"/>
        <v>0</v>
      </c>
      <c r="AM19" s="10"/>
      <c r="AN19" s="31">
        <f t="shared" si="22"/>
        <v>0</v>
      </c>
      <c r="AO19" s="32">
        <f t="shared" si="53"/>
        <v>0</v>
      </c>
      <c r="AP19" s="33"/>
      <c r="AQ19" s="46" t="s">
        <v>34</v>
      </c>
      <c r="AR19" s="30">
        <v>65</v>
      </c>
      <c r="AS19" s="31">
        <f t="shared" si="75"/>
        <v>6.5</v>
      </c>
      <c r="AT19" s="10">
        <v>97</v>
      </c>
      <c r="AU19" s="31">
        <f t="shared" si="76"/>
        <v>9.7000000000000011</v>
      </c>
      <c r="AV19" s="10">
        <v>60</v>
      </c>
      <c r="AW19" s="31">
        <f t="shared" si="77"/>
        <v>12</v>
      </c>
      <c r="AX19" s="31">
        <f t="shared" si="78"/>
        <v>70.500000000000014</v>
      </c>
      <c r="AY19" s="31">
        <f t="shared" si="79"/>
        <v>28.200000000000003</v>
      </c>
      <c r="AZ19" s="10">
        <v>38</v>
      </c>
      <c r="BA19" s="31">
        <f t="shared" si="80"/>
        <v>22.8</v>
      </c>
      <c r="BB19" s="32">
        <f t="shared" si="81"/>
        <v>51</v>
      </c>
      <c r="BC19" s="33" t="str">
        <f t="shared" si="66"/>
        <v>Προάγεται</v>
      </c>
      <c r="BD19" s="7" t="s">
        <v>35</v>
      </c>
      <c r="BE19" s="30"/>
      <c r="BF19" s="31">
        <f t="shared" si="30"/>
        <v>0</v>
      </c>
      <c r="BG19" s="10"/>
      <c r="BH19" s="31">
        <f t="shared" si="55"/>
        <v>0</v>
      </c>
      <c r="BI19" s="10"/>
      <c r="BJ19" s="31">
        <f t="shared" si="4"/>
        <v>0</v>
      </c>
      <c r="BK19" s="31">
        <f t="shared" si="32"/>
        <v>0</v>
      </c>
      <c r="BL19" s="31">
        <f t="shared" si="33"/>
        <v>0</v>
      </c>
      <c r="BM19" s="10"/>
      <c r="BN19" s="31">
        <f t="shared" si="56"/>
        <v>0</v>
      </c>
      <c r="BO19" s="32">
        <f t="shared" si="57"/>
        <v>0</v>
      </c>
      <c r="BP19" s="33"/>
      <c r="BQ19" s="46" t="s">
        <v>36</v>
      </c>
      <c r="BR19" s="30">
        <v>90</v>
      </c>
      <c r="BS19" s="31">
        <f t="shared" si="82"/>
        <v>9</v>
      </c>
      <c r="BT19" s="10">
        <v>100</v>
      </c>
      <c r="BU19" s="31">
        <f t="shared" si="83"/>
        <v>10</v>
      </c>
      <c r="BV19" s="10">
        <v>65</v>
      </c>
      <c r="BW19" s="31">
        <f t="shared" si="84"/>
        <v>13</v>
      </c>
      <c r="BX19" s="31">
        <f t="shared" si="85"/>
        <v>80</v>
      </c>
      <c r="BY19" s="31">
        <f t="shared" si="86"/>
        <v>32</v>
      </c>
      <c r="BZ19" s="10">
        <v>30</v>
      </c>
      <c r="CA19" s="31">
        <f t="shared" si="87"/>
        <v>18</v>
      </c>
      <c r="CB19" s="32">
        <f t="shared" si="88"/>
        <v>50</v>
      </c>
      <c r="CC19" s="33" t="str">
        <f t="shared" si="89"/>
        <v>Προάγεται</v>
      </c>
    </row>
    <row r="20" spans="1:81" ht="38.25" x14ac:dyDescent="0.25">
      <c r="A20" s="6">
        <v>19</v>
      </c>
      <c r="B20" s="7"/>
      <c r="C20" s="17"/>
      <c r="D20" s="46" t="s">
        <v>30</v>
      </c>
      <c r="E20" s="30"/>
      <c r="F20" s="31">
        <f t="shared" si="6"/>
        <v>0</v>
      </c>
      <c r="G20" s="10"/>
      <c r="H20" s="31">
        <f t="shared" si="48"/>
        <v>0</v>
      </c>
      <c r="I20" s="10"/>
      <c r="J20" s="31">
        <f t="shared" si="0"/>
        <v>0</v>
      </c>
      <c r="K20" s="31">
        <f t="shared" si="8"/>
        <v>0</v>
      </c>
      <c r="L20" s="31">
        <f t="shared" si="9"/>
        <v>0</v>
      </c>
      <c r="M20" s="10"/>
      <c r="N20" s="31">
        <f t="shared" si="49"/>
        <v>0</v>
      </c>
      <c r="O20" s="32">
        <f t="shared" si="50"/>
        <v>0</v>
      </c>
      <c r="P20" s="33"/>
      <c r="Q20" s="46" t="s">
        <v>32</v>
      </c>
      <c r="R20" s="47">
        <v>90</v>
      </c>
      <c r="S20" s="48">
        <f t="shared" si="67"/>
        <v>9</v>
      </c>
      <c r="T20" s="49">
        <v>80</v>
      </c>
      <c r="U20" s="48">
        <f t="shared" si="68"/>
        <v>8</v>
      </c>
      <c r="V20" s="49">
        <v>100</v>
      </c>
      <c r="W20" s="48">
        <f t="shared" si="69"/>
        <v>20</v>
      </c>
      <c r="X20" s="48">
        <f t="shared" si="70"/>
        <v>92.5</v>
      </c>
      <c r="Y20" s="48">
        <f t="shared" si="71"/>
        <v>37</v>
      </c>
      <c r="Z20" s="49">
        <v>84</v>
      </c>
      <c r="AA20" s="48">
        <f t="shared" si="72"/>
        <v>50.4</v>
      </c>
      <c r="AB20" s="50">
        <f t="shared" si="73"/>
        <v>87.4</v>
      </c>
      <c r="AC20" s="51" t="str">
        <f t="shared" si="74"/>
        <v>Προάγεται</v>
      </c>
      <c r="AD20" s="46" t="s">
        <v>33</v>
      </c>
      <c r="AE20" s="30"/>
      <c r="AF20" s="31">
        <f t="shared" si="51"/>
        <v>0</v>
      </c>
      <c r="AG20" s="10"/>
      <c r="AH20" s="31">
        <f t="shared" si="52"/>
        <v>0</v>
      </c>
      <c r="AI20" s="10"/>
      <c r="AJ20" s="31">
        <f t="shared" si="2"/>
        <v>0</v>
      </c>
      <c r="AK20" s="31">
        <f t="shared" si="20"/>
        <v>0</v>
      </c>
      <c r="AL20" s="31">
        <f t="shared" si="21"/>
        <v>0</v>
      </c>
      <c r="AM20" s="10"/>
      <c r="AN20" s="31">
        <f t="shared" si="22"/>
        <v>0</v>
      </c>
      <c r="AO20" s="32">
        <f t="shared" si="53"/>
        <v>0</v>
      </c>
      <c r="AP20" s="33"/>
      <c r="AQ20" s="46" t="s">
        <v>34</v>
      </c>
      <c r="AR20" s="30">
        <v>85</v>
      </c>
      <c r="AS20" s="31">
        <f t="shared" si="75"/>
        <v>8.5</v>
      </c>
      <c r="AT20" s="10">
        <v>97</v>
      </c>
      <c r="AU20" s="31">
        <f t="shared" si="76"/>
        <v>9.7000000000000011</v>
      </c>
      <c r="AV20" s="10">
        <v>95</v>
      </c>
      <c r="AW20" s="31">
        <f t="shared" si="77"/>
        <v>19</v>
      </c>
      <c r="AX20" s="31">
        <f t="shared" si="78"/>
        <v>93.000000000000014</v>
      </c>
      <c r="AY20" s="31">
        <f t="shared" si="79"/>
        <v>37.200000000000003</v>
      </c>
      <c r="AZ20" s="10">
        <v>72</v>
      </c>
      <c r="BA20" s="31">
        <f t="shared" si="80"/>
        <v>43.199999999999996</v>
      </c>
      <c r="BB20" s="32">
        <f t="shared" si="81"/>
        <v>80.400000000000006</v>
      </c>
      <c r="BC20" s="33" t="str">
        <f t="shared" si="66"/>
        <v>Προάγεται</v>
      </c>
      <c r="BD20" s="7" t="s">
        <v>35</v>
      </c>
      <c r="BE20" s="30"/>
      <c r="BF20" s="31">
        <f t="shared" si="30"/>
        <v>0</v>
      </c>
      <c r="BG20" s="10"/>
      <c r="BH20" s="31">
        <f t="shared" si="55"/>
        <v>0</v>
      </c>
      <c r="BI20" s="10"/>
      <c r="BJ20" s="31">
        <f t="shared" si="4"/>
        <v>0</v>
      </c>
      <c r="BK20" s="31">
        <f t="shared" si="32"/>
        <v>0</v>
      </c>
      <c r="BL20" s="31">
        <f t="shared" si="33"/>
        <v>0</v>
      </c>
      <c r="BM20" s="10"/>
      <c r="BN20" s="31">
        <f t="shared" si="56"/>
        <v>0</v>
      </c>
      <c r="BO20" s="32">
        <f t="shared" si="57"/>
        <v>0</v>
      </c>
      <c r="BP20" s="33"/>
      <c r="BQ20" s="46" t="s">
        <v>36</v>
      </c>
      <c r="BR20" s="30">
        <v>90</v>
      </c>
      <c r="BS20" s="31">
        <f t="shared" si="82"/>
        <v>9</v>
      </c>
      <c r="BT20" s="10">
        <v>100</v>
      </c>
      <c r="BU20" s="31">
        <f t="shared" si="83"/>
        <v>10</v>
      </c>
      <c r="BV20" s="10">
        <v>96</v>
      </c>
      <c r="BW20" s="31">
        <f t="shared" si="84"/>
        <v>19.200000000000003</v>
      </c>
      <c r="BX20" s="31">
        <f t="shared" si="85"/>
        <v>95.500000000000014</v>
      </c>
      <c r="BY20" s="31">
        <f t="shared" si="86"/>
        <v>38.200000000000003</v>
      </c>
      <c r="BZ20" s="10">
        <v>100</v>
      </c>
      <c r="CA20" s="31">
        <f t="shared" si="87"/>
        <v>60</v>
      </c>
      <c r="CB20" s="32">
        <f t="shared" si="88"/>
        <v>98.2</v>
      </c>
      <c r="CC20" s="33" t="str">
        <f t="shared" si="89"/>
        <v>Προάγεται</v>
      </c>
    </row>
    <row r="21" spans="1:81" ht="38.25" x14ac:dyDescent="0.25">
      <c r="A21" s="6">
        <v>20</v>
      </c>
      <c r="B21" s="7"/>
      <c r="C21" s="17"/>
      <c r="D21" s="46" t="s">
        <v>30</v>
      </c>
      <c r="E21" s="30"/>
      <c r="F21" s="31">
        <f t="shared" si="6"/>
        <v>0</v>
      </c>
      <c r="G21" s="10"/>
      <c r="H21" s="31">
        <f t="shared" si="48"/>
        <v>0</v>
      </c>
      <c r="I21" s="10"/>
      <c r="J21" s="31">
        <f t="shared" si="0"/>
        <v>0</v>
      </c>
      <c r="K21" s="31">
        <f t="shared" si="8"/>
        <v>0</v>
      </c>
      <c r="L21" s="31">
        <f t="shared" si="9"/>
        <v>0</v>
      </c>
      <c r="M21" s="10"/>
      <c r="N21" s="31">
        <f t="shared" si="49"/>
        <v>0</v>
      </c>
      <c r="O21" s="32">
        <f t="shared" si="50"/>
        <v>0</v>
      </c>
      <c r="P21" s="33"/>
      <c r="Q21" s="46" t="s">
        <v>32</v>
      </c>
      <c r="R21" s="47"/>
      <c r="S21" s="48">
        <f t="shared" si="67"/>
        <v>0</v>
      </c>
      <c r="T21" s="49"/>
      <c r="U21" s="48">
        <f t="shared" si="68"/>
        <v>0</v>
      </c>
      <c r="V21" s="49"/>
      <c r="W21" s="48">
        <f t="shared" si="69"/>
        <v>0</v>
      </c>
      <c r="X21" s="48">
        <f t="shared" si="70"/>
        <v>0</v>
      </c>
      <c r="Y21" s="48">
        <f t="shared" si="71"/>
        <v>0</v>
      </c>
      <c r="Z21" s="49"/>
      <c r="AA21" s="48">
        <f t="shared" si="72"/>
        <v>0</v>
      </c>
      <c r="AB21" s="50">
        <f t="shared" si="73"/>
        <v>0</v>
      </c>
      <c r="AC21" s="51"/>
      <c r="AD21" s="46" t="s">
        <v>33</v>
      </c>
      <c r="AE21" s="30"/>
      <c r="AF21" s="31">
        <f t="shared" si="51"/>
        <v>0</v>
      </c>
      <c r="AG21" s="10"/>
      <c r="AH21" s="31">
        <f t="shared" si="52"/>
        <v>0</v>
      </c>
      <c r="AI21" s="10"/>
      <c r="AJ21" s="31">
        <f t="shared" si="2"/>
        <v>0</v>
      </c>
      <c r="AK21" s="31">
        <f t="shared" si="20"/>
        <v>0</v>
      </c>
      <c r="AL21" s="31">
        <f t="shared" si="21"/>
        <v>0</v>
      </c>
      <c r="AM21" s="10"/>
      <c r="AN21" s="31">
        <f t="shared" si="22"/>
        <v>0</v>
      </c>
      <c r="AO21" s="32">
        <f t="shared" si="53"/>
        <v>0</v>
      </c>
      <c r="AP21" s="33"/>
      <c r="AQ21" s="46" t="s">
        <v>34</v>
      </c>
      <c r="AR21" s="30"/>
      <c r="AS21" s="31">
        <f t="shared" ref="AS21:AS22" si="90">AR21*10%</f>
        <v>0</v>
      </c>
      <c r="AT21" s="10"/>
      <c r="AU21" s="31">
        <f t="shared" ref="AU21:AU22" si="91">AT21*10%</f>
        <v>0</v>
      </c>
      <c r="AV21" s="10"/>
      <c r="AW21" s="31">
        <f t="shared" ref="AW21:AW22" si="92">AV21*20%</f>
        <v>0</v>
      </c>
      <c r="AX21" s="31">
        <f t="shared" ref="AX21:AX22" si="93">AY21*100/40</f>
        <v>0</v>
      </c>
      <c r="AY21" s="31">
        <f t="shared" ref="AY21:AY22" si="94">SUM(AS21+AU21+AW21)</f>
        <v>0</v>
      </c>
      <c r="AZ21" s="10"/>
      <c r="BA21" s="31">
        <f t="shared" ref="BA21:BA22" si="95">AZ21*60%</f>
        <v>0</v>
      </c>
      <c r="BB21" s="32">
        <f t="shared" ref="BB21:BB22" si="96">SUM(BA21+AY21)</f>
        <v>0</v>
      </c>
      <c r="BC21" s="33" t="str">
        <f t="shared" si="66"/>
        <v>Απορίπτεται</v>
      </c>
      <c r="BD21" s="7" t="s">
        <v>35</v>
      </c>
      <c r="BE21" s="30"/>
      <c r="BF21" s="31">
        <f t="shared" si="30"/>
        <v>0</v>
      </c>
      <c r="BG21" s="10"/>
      <c r="BH21" s="31">
        <f t="shared" si="55"/>
        <v>0</v>
      </c>
      <c r="BI21" s="10"/>
      <c r="BJ21" s="31">
        <f t="shared" si="4"/>
        <v>0</v>
      </c>
      <c r="BK21" s="31">
        <f t="shared" si="32"/>
        <v>0</v>
      </c>
      <c r="BL21" s="31">
        <f t="shared" si="33"/>
        <v>0</v>
      </c>
      <c r="BM21" s="10"/>
      <c r="BN21" s="31">
        <f t="shared" si="56"/>
        <v>0</v>
      </c>
      <c r="BO21" s="32">
        <f t="shared" si="57"/>
        <v>0</v>
      </c>
      <c r="BP21" s="33"/>
      <c r="BQ21" s="46" t="s">
        <v>36</v>
      </c>
      <c r="BR21" s="30"/>
      <c r="BS21" s="31">
        <f t="shared" si="82"/>
        <v>0</v>
      </c>
      <c r="BT21" s="10"/>
      <c r="BU21" s="31">
        <f t="shared" si="83"/>
        <v>0</v>
      </c>
      <c r="BV21" s="10"/>
      <c r="BW21" s="31">
        <f t="shared" si="84"/>
        <v>0</v>
      </c>
      <c r="BX21" s="31">
        <f t="shared" si="85"/>
        <v>0</v>
      </c>
      <c r="BY21" s="31">
        <f t="shared" si="86"/>
        <v>0</v>
      </c>
      <c r="BZ21" s="10"/>
      <c r="CA21" s="31">
        <f t="shared" si="87"/>
        <v>0</v>
      </c>
      <c r="CB21" s="32">
        <f t="shared" si="88"/>
        <v>0</v>
      </c>
      <c r="CC21" s="33" t="str">
        <f t="shared" si="89"/>
        <v>Απορίπτεται</v>
      </c>
    </row>
    <row r="22" spans="1:81" ht="38.25" x14ac:dyDescent="0.25">
      <c r="A22" s="6">
        <v>21</v>
      </c>
      <c r="B22" s="7"/>
      <c r="D22" s="46" t="s">
        <v>30</v>
      </c>
      <c r="E22" s="30"/>
      <c r="F22" s="31">
        <f t="shared" si="6"/>
        <v>0</v>
      </c>
      <c r="G22" s="10"/>
      <c r="H22" s="31">
        <f t="shared" si="48"/>
        <v>0</v>
      </c>
      <c r="I22" s="10"/>
      <c r="J22" s="31">
        <f t="shared" si="0"/>
        <v>0</v>
      </c>
      <c r="K22" s="31">
        <f t="shared" si="8"/>
        <v>0</v>
      </c>
      <c r="L22" s="31">
        <f t="shared" si="9"/>
        <v>0</v>
      </c>
      <c r="M22" s="10"/>
      <c r="N22" s="31">
        <f t="shared" si="49"/>
        <v>0</v>
      </c>
      <c r="O22" s="32">
        <f t="shared" si="50"/>
        <v>0</v>
      </c>
      <c r="P22" s="33"/>
      <c r="Q22" s="46" t="s">
        <v>32</v>
      </c>
      <c r="R22" s="47"/>
      <c r="S22" s="48">
        <f t="shared" si="67"/>
        <v>0</v>
      </c>
      <c r="T22" s="49"/>
      <c r="U22" s="48">
        <f t="shared" si="68"/>
        <v>0</v>
      </c>
      <c r="V22" s="49"/>
      <c r="W22" s="48">
        <f t="shared" si="69"/>
        <v>0</v>
      </c>
      <c r="X22" s="48">
        <f t="shared" si="70"/>
        <v>0</v>
      </c>
      <c r="Y22" s="48">
        <f t="shared" si="71"/>
        <v>0</v>
      </c>
      <c r="Z22" s="49"/>
      <c r="AA22" s="48">
        <f t="shared" si="72"/>
        <v>0</v>
      </c>
      <c r="AB22" s="50">
        <f t="shared" si="73"/>
        <v>0</v>
      </c>
      <c r="AC22" s="52"/>
      <c r="AD22" s="46" t="s">
        <v>33</v>
      </c>
      <c r="AE22" s="30"/>
      <c r="AF22" s="31">
        <f t="shared" ref="AF22:AF24" si="97">AE22*10%</f>
        <v>0</v>
      </c>
      <c r="AG22" s="10"/>
      <c r="AH22" s="31">
        <f t="shared" ref="AH22:AH24" si="98">AG22*10%</f>
        <v>0</v>
      </c>
      <c r="AI22" s="10"/>
      <c r="AJ22" s="31">
        <f t="shared" ref="AJ22:AJ24" si="99">AI22*20%</f>
        <v>0</v>
      </c>
      <c r="AK22" s="31">
        <f t="shared" ref="AK22:AK24" si="100">AL22*100/40</f>
        <v>0</v>
      </c>
      <c r="AL22" s="31">
        <f t="shared" ref="AL22:AL24" si="101">SUM(AF22+AH22+AJ22)</f>
        <v>0</v>
      </c>
      <c r="AM22" s="10"/>
      <c r="AN22" s="31">
        <f t="shared" ref="AN22:AN24" si="102">AM22*60%</f>
        <v>0</v>
      </c>
      <c r="AO22" s="32">
        <f t="shared" ref="AO22:AO24" si="103">SUM(AN22+AL22)</f>
        <v>0</v>
      </c>
      <c r="AP22" s="33" t="str">
        <f t="shared" ref="AP22:AP24" si="104">IF(AO22&gt;=50,"Προάγεται","Απορίπτεται")</f>
        <v>Απορίπτεται</v>
      </c>
      <c r="AQ22" s="46" t="s">
        <v>34</v>
      </c>
      <c r="AR22" s="30"/>
      <c r="AS22" s="31">
        <f t="shared" si="90"/>
        <v>0</v>
      </c>
      <c r="AT22" s="10"/>
      <c r="AU22" s="31">
        <f t="shared" si="91"/>
        <v>0</v>
      </c>
      <c r="AV22" s="10"/>
      <c r="AW22" s="31">
        <f t="shared" si="92"/>
        <v>0</v>
      </c>
      <c r="AX22" s="31">
        <f t="shared" si="93"/>
        <v>0</v>
      </c>
      <c r="AY22" s="31">
        <f t="shared" si="94"/>
        <v>0</v>
      </c>
      <c r="AZ22" s="10"/>
      <c r="BA22" s="31">
        <f t="shared" si="95"/>
        <v>0</v>
      </c>
      <c r="BB22" s="32">
        <f t="shared" si="96"/>
        <v>0</v>
      </c>
      <c r="BC22" s="33" t="str">
        <f t="shared" si="66"/>
        <v>Απορίπτεται</v>
      </c>
      <c r="BD22" s="7" t="s">
        <v>35</v>
      </c>
      <c r="BE22" s="30"/>
      <c r="BF22" s="31">
        <f t="shared" si="30"/>
        <v>0</v>
      </c>
      <c r="BG22" s="10"/>
      <c r="BH22" s="31">
        <f t="shared" si="55"/>
        <v>0</v>
      </c>
      <c r="BI22" s="10"/>
      <c r="BJ22" s="31">
        <f t="shared" si="4"/>
        <v>0</v>
      </c>
      <c r="BK22" s="31">
        <f t="shared" si="32"/>
        <v>0</v>
      </c>
      <c r="BL22" s="31">
        <f t="shared" si="33"/>
        <v>0</v>
      </c>
      <c r="BM22" s="10"/>
      <c r="BN22" s="31">
        <f t="shared" si="56"/>
        <v>0</v>
      </c>
      <c r="BO22" s="32">
        <f t="shared" si="57"/>
        <v>0</v>
      </c>
      <c r="BP22" s="33"/>
      <c r="BQ22" s="46" t="s">
        <v>36</v>
      </c>
      <c r="BR22" s="30"/>
      <c r="BS22" s="31">
        <f t="shared" si="82"/>
        <v>0</v>
      </c>
      <c r="BT22" s="10"/>
      <c r="BU22" s="31">
        <f t="shared" si="83"/>
        <v>0</v>
      </c>
      <c r="BV22" s="10"/>
      <c r="BW22" s="31">
        <f t="shared" si="84"/>
        <v>0</v>
      </c>
      <c r="BX22" s="31">
        <f t="shared" si="85"/>
        <v>0</v>
      </c>
      <c r="BY22" s="31">
        <f t="shared" si="86"/>
        <v>0</v>
      </c>
      <c r="BZ22" s="10"/>
      <c r="CA22" s="31">
        <f t="shared" si="87"/>
        <v>0</v>
      </c>
      <c r="CB22" s="32">
        <f t="shared" si="88"/>
        <v>0</v>
      </c>
      <c r="CC22" s="33"/>
    </row>
    <row r="23" spans="1:81" ht="38.25" x14ac:dyDescent="0.25">
      <c r="A23" s="6">
        <v>22</v>
      </c>
      <c r="B23" s="7"/>
      <c r="C23" s="17"/>
      <c r="D23" s="7"/>
      <c r="E23" s="30"/>
      <c r="F23" s="31">
        <f t="shared" ref="F23" si="105">E23*10%</f>
        <v>0</v>
      </c>
      <c r="G23" s="10"/>
      <c r="H23" s="31">
        <f t="shared" ref="H23" si="106">G23*10%</f>
        <v>0</v>
      </c>
      <c r="I23" s="10"/>
      <c r="J23" s="31">
        <f t="shared" ref="J23" si="107">I23*20%</f>
        <v>0</v>
      </c>
      <c r="K23" s="31">
        <f t="shared" ref="K23" si="108">L23*100/40</f>
        <v>0</v>
      </c>
      <c r="L23" s="31">
        <f t="shared" ref="L23" si="109">SUM(F23+H23+J23)</f>
        <v>0</v>
      </c>
      <c r="M23" s="10"/>
      <c r="N23" s="31">
        <f t="shared" ref="N23" si="110">M23*60%</f>
        <v>0</v>
      </c>
      <c r="O23" s="32">
        <f t="shared" ref="O23" si="111">SUM(N23+L23)</f>
        <v>0</v>
      </c>
      <c r="P23" s="33"/>
      <c r="Q23" s="7"/>
      <c r="R23" s="47"/>
      <c r="S23" s="48">
        <f t="shared" si="67"/>
        <v>0</v>
      </c>
      <c r="T23" s="49"/>
      <c r="U23" s="48">
        <f t="shared" si="68"/>
        <v>0</v>
      </c>
      <c r="V23" s="49"/>
      <c r="W23" s="48">
        <f t="shared" si="69"/>
        <v>0</v>
      </c>
      <c r="X23" s="48">
        <f t="shared" si="70"/>
        <v>0</v>
      </c>
      <c r="Y23" s="48">
        <f t="shared" si="71"/>
        <v>0</v>
      </c>
      <c r="Z23" s="49"/>
      <c r="AA23" s="48">
        <f t="shared" si="72"/>
        <v>0</v>
      </c>
      <c r="AB23" s="50">
        <f t="shared" si="73"/>
        <v>0</v>
      </c>
      <c r="AC23" s="52"/>
      <c r="AD23" s="46" t="s">
        <v>33</v>
      </c>
      <c r="AE23" s="30"/>
      <c r="AF23" s="31">
        <f t="shared" si="97"/>
        <v>0</v>
      </c>
      <c r="AG23" s="10"/>
      <c r="AH23" s="31">
        <f t="shared" si="98"/>
        <v>0</v>
      </c>
      <c r="AI23" s="10"/>
      <c r="AJ23" s="31">
        <f t="shared" si="99"/>
        <v>0</v>
      </c>
      <c r="AK23" s="31">
        <f t="shared" si="100"/>
        <v>0</v>
      </c>
      <c r="AL23" s="31">
        <f t="shared" si="101"/>
        <v>0</v>
      </c>
      <c r="AM23" s="10"/>
      <c r="AN23" s="31">
        <f t="shared" si="102"/>
        <v>0</v>
      </c>
      <c r="AO23" s="32">
        <f t="shared" si="103"/>
        <v>0</v>
      </c>
      <c r="AP23" s="33" t="str">
        <f t="shared" si="104"/>
        <v>Απορίπτεται</v>
      </c>
      <c r="AQ23" s="46" t="s">
        <v>34</v>
      </c>
      <c r="AR23" s="8"/>
      <c r="AS23" s="9"/>
      <c r="AT23" s="10"/>
      <c r="AU23" s="9"/>
      <c r="AV23" s="10"/>
      <c r="AW23" s="9"/>
      <c r="AX23" s="9"/>
      <c r="AY23" s="9"/>
      <c r="AZ23" s="10"/>
      <c r="BA23" s="9"/>
      <c r="BB23" s="11"/>
      <c r="BC23" s="12"/>
      <c r="BD23" s="7" t="s">
        <v>35</v>
      </c>
      <c r="BE23" s="30"/>
      <c r="BF23" s="31">
        <f t="shared" si="30"/>
        <v>0</v>
      </c>
      <c r="BG23" s="10"/>
      <c r="BH23" s="31">
        <f t="shared" si="55"/>
        <v>0</v>
      </c>
      <c r="BI23" s="10"/>
      <c r="BJ23" s="31">
        <f t="shared" si="4"/>
        <v>0</v>
      </c>
      <c r="BK23" s="31">
        <f t="shared" si="32"/>
        <v>0</v>
      </c>
      <c r="BL23" s="31">
        <f t="shared" si="33"/>
        <v>0</v>
      </c>
      <c r="BM23" s="10"/>
      <c r="BN23" s="31">
        <f t="shared" si="56"/>
        <v>0</v>
      </c>
      <c r="BO23" s="32">
        <f t="shared" si="57"/>
        <v>0</v>
      </c>
      <c r="BP23" s="33"/>
      <c r="BQ23" s="46" t="s">
        <v>36</v>
      </c>
      <c r="BR23" s="30"/>
      <c r="BS23" s="31">
        <f t="shared" ref="BS23" si="112">BR23*10%</f>
        <v>0</v>
      </c>
      <c r="BT23" s="10"/>
      <c r="BU23" s="31">
        <f t="shared" ref="BU23" si="113">BT23*10%</f>
        <v>0</v>
      </c>
      <c r="BV23" s="10"/>
      <c r="BW23" s="31">
        <f t="shared" ref="BW23" si="114">BV23*20%</f>
        <v>0</v>
      </c>
      <c r="BX23" s="31">
        <f t="shared" ref="BX23" si="115">BY23*100/40</f>
        <v>0</v>
      </c>
      <c r="BY23" s="31">
        <f t="shared" ref="BY23" si="116">SUM(BS23+BU23+BW23)</f>
        <v>0</v>
      </c>
      <c r="BZ23" s="10"/>
      <c r="CA23" s="31">
        <f t="shared" ref="CA23" si="117">BZ23*60%</f>
        <v>0</v>
      </c>
      <c r="CB23" s="32">
        <f t="shared" ref="CB23" si="118">SUM(CA23+BY23)</f>
        <v>0</v>
      </c>
      <c r="CC23" s="33" t="str">
        <f t="shared" ref="CC23" si="119">IF(CB23&gt;=50,"Προάγεται","Απορίπτεται")</f>
        <v>Απορίπτεται</v>
      </c>
    </row>
    <row r="24" spans="1:81" ht="38.25" x14ac:dyDescent="0.25">
      <c r="A24" s="6">
        <v>23</v>
      </c>
      <c r="B24" s="7"/>
      <c r="C24" s="17"/>
      <c r="D24" s="7"/>
      <c r="E24" s="8"/>
      <c r="F24" s="9"/>
      <c r="G24" s="10"/>
      <c r="H24" s="9"/>
      <c r="I24" s="10"/>
      <c r="J24" s="9"/>
      <c r="K24" s="9"/>
      <c r="L24" s="9"/>
      <c r="M24" s="10"/>
      <c r="N24" s="9"/>
      <c r="O24" s="11"/>
      <c r="P24" s="12"/>
      <c r="Q24" s="7"/>
      <c r="R24" s="47"/>
      <c r="S24" s="48">
        <f t="shared" si="67"/>
        <v>0</v>
      </c>
      <c r="T24" s="49"/>
      <c r="U24" s="48">
        <f t="shared" si="68"/>
        <v>0</v>
      </c>
      <c r="V24" s="49"/>
      <c r="W24" s="48">
        <f t="shared" si="69"/>
        <v>0</v>
      </c>
      <c r="X24" s="48">
        <f t="shared" si="70"/>
        <v>0</v>
      </c>
      <c r="Y24" s="48">
        <f t="shared" si="71"/>
        <v>0</v>
      </c>
      <c r="Z24" s="49"/>
      <c r="AA24" s="48">
        <f t="shared" si="72"/>
        <v>0</v>
      </c>
      <c r="AB24" s="50">
        <f t="shared" si="73"/>
        <v>0</v>
      </c>
      <c r="AC24" s="52"/>
      <c r="AD24" s="46"/>
      <c r="AE24" s="30"/>
      <c r="AF24" s="31">
        <f t="shared" si="97"/>
        <v>0</v>
      </c>
      <c r="AG24" s="10"/>
      <c r="AH24" s="31">
        <f t="shared" si="98"/>
        <v>0</v>
      </c>
      <c r="AI24" s="10"/>
      <c r="AJ24" s="31">
        <f t="shared" si="99"/>
        <v>0</v>
      </c>
      <c r="AK24" s="31">
        <f t="shared" si="100"/>
        <v>0</v>
      </c>
      <c r="AL24" s="31">
        <f t="shared" si="101"/>
        <v>0</v>
      </c>
      <c r="AM24" s="10"/>
      <c r="AN24" s="31">
        <f t="shared" si="102"/>
        <v>0</v>
      </c>
      <c r="AO24" s="32">
        <f t="shared" si="103"/>
        <v>0</v>
      </c>
      <c r="AP24" s="33" t="str">
        <f t="shared" si="104"/>
        <v>Απορίπτεται</v>
      </c>
      <c r="AQ24" s="46" t="s">
        <v>34</v>
      </c>
      <c r="AR24" s="8"/>
      <c r="AS24" s="9"/>
      <c r="AT24" s="10"/>
      <c r="AU24" s="9"/>
      <c r="AV24" s="10"/>
      <c r="AW24" s="9"/>
      <c r="AX24" s="9"/>
      <c r="AY24" s="9"/>
      <c r="AZ24" s="10"/>
      <c r="BA24" s="9"/>
      <c r="BB24" s="11"/>
      <c r="BC24" s="12"/>
      <c r="BD24" s="7"/>
      <c r="BE24" s="30"/>
      <c r="BF24" s="31">
        <f t="shared" si="30"/>
        <v>0</v>
      </c>
      <c r="BG24" s="10"/>
      <c r="BH24" s="31">
        <f t="shared" si="55"/>
        <v>0</v>
      </c>
      <c r="BI24" s="10"/>
      <c r="BJ24" s="31">
        <f t="shared" si="4"/>
        <v>0</v>
      </c>
      <c r="BK24" s="31">
        <f t="shared" si="32"/>
        <v>0</v>
      </c>
      <c r="BL24" s="31">
        <f t="shared" si="33"/>
        <v>0</v>
      </c>
      <c r="BM24" s="10"/>
      <c r="BN24" s="31">
        <f t="shared" si="56"/>
        <v>0</v>
      </c>
      <c r="BO24" s="32">
        <f t="shared" si="57"/>
        <v>0</v>
      </c>
      <c r="BP24" s="33"/>
      <c r="BQ24" s="46" t="s">
        <v>36</v>
      </c>
      <c r="BR24" s="8"/>
      <c r="BS24" s="9"/>
      <c r="BT24" s="10"/>
      <c r="BU24" s="9"/>
      <c r="BV24" s="10"/>
      <c r="BW24" s="9"/>
      <c r="BX24" s="9"/>
      <c r="BY24" s="9"/>
      <c r="BZ24" s="10"/>
      <c r="CA24" s="9"/>
      <c r="CB24" s="11"/>
      <c r="CC24" s="12"/>
    </row>
    <row r="25" spans="1:81" ht="25.5" x14ac:dyDescent="0.25">
      <c r="A25" s="6">
        <v>24</v>
      </c>
      <c r="B25" s="7"/>
      <c r="C25" s="17"/>
      <c r="D25" s="7"/>
      <c r="E25" s="8"/>
      <c r="F25" s="9"/>
      <c r="G25" s="10"/>
      <c r="H25" s="9"/>
      <c r="I25" s="10"/>
      <c r="J25" s="9"/>
      <c r="K25" s="9"/>
      <c r="L25" s="9"/>
      <c r="M25" s="10"/>
      <c r="N25" s="9"/>
      <c r="O25" s="11"/>
      <c r="P25" s="12"/>
      <c r="Q25" s="7"/>
      <c r="R25" s="8"/>
      <c r="S25" s="9"/>
      <c r="T25" s="10"/>
      <c r="U25" s="9"/>
      <c r="V25" s="10"/>
      <c r="W25" s="9"/>
      <c r="X25" s="9"/>
      <c r="Y25" s="9"/>
      <c r="Z25" s="10"/>
      <c r="AA25" s="9"/>
      <c r="AB25" s="11"/>
      <c r="AC25" s="12"/>
      <c r="AD25" s="7"/>
      <c r="AE25" s="8"/>
      <c r="AF25" s="9"/>
      <c r="AG25" s="10"/>
      <c r="AH25" s="9"/>
      <c r="AI25" s="10"/>
      <c r="AJ25" s="9"/>
      <c r="AK25" s="9"/>
      <c r="AL25" s="9"/>
      <c r="AM25" s="10"/>
      <c r="AN25" s="9"/>
      <c r="AO25" s="11"/>
      <c r="AP25" s="12"/>
      <c r="AQ25" s="7"/>
      <c r="AR25" s="8"/>
      <c r="AS25" s="9"/>
      <c r="AT25" s="10"/>
      <c r="AU25" s="9"/>
      <c r="AV25" s="10"/>
      <c r="AW25" s="9"/>
      <c r="AX25" s="9"/>
      <c r="AY25" s="9"/>
      <c r="AZ25" s="10"/>
      <c r="BA25" s="9"/>
      <c r="BB25" s="11"/>
      <c r="BC25" s="12"/>
      <c r="BD25" s="7"/>
      <c r="BE25" s="30"/>
      <c r="BF25" s="31">
        <f t="shared" si="30"/>
        <v>0</v>
      </c>
      <c r="BG25" s="10"/>
      <c r="BH25" s="31">
        <f t="shared" si="55"/>
        <v>0</v>
      </c>
      <c r="BI25" s="10"/>
      <c r="BJ25" s="31">
        <f t="shared" si="4"/>
        <v>0</v>
      </c>
      <c r="BK25" s="31">
        <f t="shared" si="32"/>
        <v>0</v>
      </c>
      <c r="BL25" s="31">
        <f t="shared" si="33"/>
        <v>0</v>
      </c>
      <c r="BM25" s="10"/>
      <c r="BN25" s="31">
        <f t="shared" si="56"/>
        <v>0</v>
      </c>
      <c r="BO25" s="32">
        <f t="shared" si="57"/>
        <v>0</v>
      </c>
      <c r="BP25" s="33"/>
      <c r="BQ25" s="46" t="s">
        <v>36</v>
      </c>
      <c r="BR25" s="8"/>
      <c r="BS25" s="9"/>
      <c r="BT25" s="10"/>
      <c r="BU25" s="9"/>
      <c r="BV25" s="10"/>
      <c r="BW25" s="9"/>
      <c r="BX25" s="9"/>
      <c r="BY25" s="9"/>
      <c r="BZ25" s="10"/>
      <c r="CA25" s="9"/>
      <c r="CB25" s="11"/>
      <c r="CC25" s="12"/>
    </row>
    <row r="26" spans="1:81" ht="25.5" x14ac:dyDescent="0.25">
      <c r="A26" s="6">
        <v>25</v>
      </c>
      <c r="B26" s="7"/>
      <c r="C26" s="17"/>
      <c r="D26" s="7"/>
      <c r="E26" s="8"/>
      <c r="F26" s="9"/>
      <c r="G26" s="10"/>
      <c r="H26" s="9"/>
      <c r="I26" s="10"/>
      <c r="J26" s="9"/>
      <c r="K26" s="9"/>
      <c r="L26" s="9"/>
      <c r="M26" s="10"/>
      <c r="N26" s="9"/>
      <c r="O26" s="11"/>
      <c r="P26" s="12"/>
      <c r="Q26" s="7"/>
      <c r="R26" s="8"/>
      <c r="S26" s="9"/>
      <c r="T26" s="10"/>
      <c r="U26" s="9"/>
      <c r="V26" s="10"/>
      <c r="W26" s="9"/>
      <c r="X26" s="9"/>
      <c r="Y26" s="9"/>
      <c r="Z26" s="10"/>
      <c r="AA26" s="9"/>
      <c r="AB26" s="11"/>
      <c r="AC26" s="12"/>
      <c r="AD26" s="7"/>
      <c r="AE26" s="8"/>
      <c r="AF26" s="9"/>
      <c r="AG26" s="10"/>
      <c r="AH26" s="9"/>
      <c r="AI26" s="10"/>
      <c r="AJ26" s="9"/>
      <c r="AK26" s="9"/>
      <c r="AL26" s="9"/>
      <c r="AM26" s="10"/>
      <c r="AN26" s="9"/>
      <c r="AO26" s="11"/>
      <c r="AP26" s="12"/>
      <c r="AQ26" s="7"/>
      <c r="AR26" s="8"/>
      <c r="AS26" s="9"/>
      <c r="AT26" s="10"/>
      <c r="AU26" s="9"/>
      <c r="AV26" s="10"/>
      <c r="AW26" s="9"/>
      <c r="AX26" s="9"/>
      <c r="AY26" s="9"/>
      <c r="AZ26" s="10"/>
      <c r="BA26" s="9"/>
      <c r="BB26" s="11"/>
      <c r="BC26" s="12"/>
      <c r="BD26" s="7"/>
      <c r="BE26" s="30"/>
      <c r="BF26" s="31">
        <f t="shared" si="30"/>
        <v>0</v>
      </c>
      <c r="BG26" s="10"/>
      <c r="BH26" s="31">
        <f t="shared" si="55"/>
        <v>0</v>
      </c>
      <c r="BI26" s="10"/>
      <c r="BJ26" s="31">
        <f t="shared" si="4"/>
        <v>0</v>
      </c>
      <c r="BK26" s="31">
        <f t="shared" si="32"/>
        <v>0</v>
      </c>
      <c r="BL26" s="31">
        <f t="shared" si="33"/>
        <v>0</v>
      </c>
      <c r="BM26" s="10"/>
      <c r="BN26" s="31">
        <f t="shared" si="56"/>
        <v>0</v>
      </c>
      <c r="BO26" s="32">
        <f t="shared" si="57"/>
        <v>0</v>
      </c>
      <c r="BP26" s="33"/>
      <c r="BQ26" s="46" t="s">
        <v>36</v>
      </c>
      <c r="BR26" s="8"/>
      <c r="BS26" s="9"/>
      <c r="BT26" s="10"/>
      <c r="BU26" s="9"/>
      <c r="BV26" s="10"/>
      <c r="BW26" s="9"/>
      <c r="BX26" s="9"/>
      <c r="BY26" s="9"/>
      <c r="BZ26" s="10"/>
      <c r="CA26" s="9"/>
      <c r="CB26" s="11"/>
      <c r="CC26" s="12"/>
    </row>
    <row r="27" spans="1:81" ht="38.25" x14ac:dyDescent="0.25">
      <c r="A27" s="6">
        <v>26</v>
      </c>
      <c r="B27" s="7"/>
      <c r="C27" s="17"/>
      <c r="D27" s="7" t="s">
        <v>24</v>
      </c>
      <c r="E27" s="8"/>
      <c r="F27" s="9"/>
      <c r="G27" s="10"/>
      <c r="H27" s="9"/>
      <c r="I27" s="10"/>
      <c r="J27" s="9"/>
      <c r="K27" s="9"/>
      <c r="L27" s="9"/>
      <c r="M27" s="10"/>
      <c r="N27" s="9"/>
      <c r="O27" s="11"/>
      <c r="P27" s="12"/>
      <c r="Q27" s="7" t="s">
        <v>25</v>
      </c>
      <c r="R27" s="8"/>
      <c r="S27" s="9"/>
      <c r="T27" s="10"/>
      <c r="U27" s="9"/>
      <c r="V27" s="10"/>
      <c r="W27" s="9"/>
      <c r="X27" s="9"/>
      <c r="Y27" s="9"/>
      <c r="Z27" s="10"/>
      <c r="AA27" s="9"/>
      <c r="AB27" s="11"/>
      <c r="AC27" s="12"/>
      <c r="AD27" s="7" t="s">
        <v>26</v>
      </c>
      <c r="AE27" s="8"/>
      <c r="AF27" s="9"/>
      <c r="AG27" s="10"/>
      <c r="AH27" s="9"/>
      <c r="AI27" s="10"/>
      <c r="AJ27" s="9"/>
      <c r="AK27" s="9"/>
      <c r="AL27" s="9"/>
      <c r="AM27" s="10"/>
      <c r="AN27" s="9"/>
      <c r="AO27" s="11"/>
      <c r="AP27" s="12"/>
      <c r="AQ27" s="7" t="s">
        <v>27</v>
      </c>
      <c r="AR27" s="8"/>
      <c r="AS27" s="9"/>
      <c r="AT27" s="10"/>
      <c r="AU27" s="9"/>
      <c r="AV27" s="10"/>
      <c r="AW27" s="9"/>
      <c r="AX27" s="9"/>
      <c r="AY27" s="9"/>
      <c r="AZ27" s="10"/>
      <c r="BA27" s="9"/>
      <c r="BB27" s="11"/>
      <c r="BC27" s="12"/>
      <c r="BD27" s="7" t="s">
        <v>28</v>
      </c>
      <c r="BE27" s="8"/>
      <c r="BF27" s="9"/>
      <c r="BG27" s="10"/>
      <c r="BH27" s="9"/>
      <c r="BI27" s="10"/>
      <c r="BJ27" s="9"/>
      <c r="BK27" s="9"/>
      <c r="BL27" s="9"/>
      <c r="BM27" s="10"/>
      <c r="BN27" s="9"/>
      <c r="BO27" s="11"/>
      <c r="BP27" s="12"/>
      <c r="BQ27" s="46" t="s">
        <v>36</v>
      </c>
      <c r="BR27" s="8"/>
      <c r="BS27" s="9"/>
      <c r="BT27" s="10"/>
      <c r="BU27" s="9"/>
      <c r="BV27" s="10"/>
      <c r="BW27" s="9"/>
      <c r="BX27" s="9"/>
      <c r="BY27" s="9"/>
      <c r="BZ27" s="10"/>
      <c r="CA27" s="9"/>
      <c r="CB27" s="11"/>
      <c r="CC27" s="12"/>
    </row>
    <row r="28" spans="1:81" ht="38.25" x14ac:dyDescent="0.25">
      <c r="A28" s="6">
        <v>27</v>
      </c>
      <c r="B28" s="7"/>
      <c r="C28" s="17"/>
      <c r="D28" s="7" t="s">
        <v>24</v>
      </c>
      <c r="E28" s="8"/>
      <c r="F28" s="9"/>
      <c r="G28" s="10"/>
      <c r="H28" s="9"/>
      <c r="I28" s="10"/>
      <c r="J28" s="9"/>
      <c r="K28" s="9"/>
      <c r="L28" s="9"/>
      <c r="M28" s="10"/>
      <c r="N28" s="9"/>
      <c r="O28" s="11"/>
      <c r="P28" s="12"/>
      <c r="Q28" s="7" t="s">
        <v>25</v>
      </c>
      <c r="R28" s="8"/>
      <c r="S28" s="9"/>
      <c r="T28" s="10"/>
      <c r="U28" s="9"/>
      <c r="V28" s="10"/>
      <c r="W28" s="9"/>
      <c r="X28" s="9"/>
      <c r="Y28" s="9"/>
      <c r="Z28" s="10"/>
      <c r="AA28" s="9"/>
      <c r="AB28" s="11"/>
      <c r="AC28" s="12"/>
      <c r="AD28" s="7" t="s">
        <v>26</v>
      </c>
      <c r="AE28" s="8"/>
      <c r="AF28" s="9"/>
      <c r="AG28" s="10"/>
      <c r="AH28" s="9"/>
      <c r="AI28" s="10"/>
      <c r="AJ28" s="9"/>
      <c r="AK28" s="9"/>
      <c r="AL28" s="9"/>
      <c r="AM28" s="10"/>
      <c r="AN28" s="9"/>
      <c r="AO28" s="11"/>
      <c r="AP28" s="12"/>
      <c r="AQ28" s="7" t="s">
        <v>27</v>
      </c>
      <c r="AR28" s="8"/>
      <c r="AS28" s="9"/>
      <c r="AT28" s="10"/>
      <c r="AU28" s="9"/>
      <c r="AV28" s="10"/>
      <c r="AW28" s="9"/>
      <c r="AX28" s="9"/>
      <c r="AY28" s="9"/>
      <c r="AZ28" s="10"/>
      <c r="BA28" s="9"/>
      <c r="BB28" s="11"/>
      <c r="BC28" s="12"/>
      <c r="BD28" s="7" t="s">
        <v>28</v>
      </c>
      <c r="BE28" s="8"/>
      <c r="BF28" s="9"/>
      <c r="BG28" s="10"/>
      <c r="BH28" s="9"/>
      <c r="BI28" s="10"/>
      <c r="BJ28" s="9"/>
      <c r="BK28" s="9"/>
      <c r="BL28" s="9"/>
      <c r="BM28" s="10"/>
      <c r="BN28" s="9"/>
      <c r="BO28" s="11"/>
      <c r="BP28" s="12"/>
      <c r="BQ28" s="46" t="s">
        <v>36</v>
      </c>
      <c r="BR28" s="8"/>
      <c r="BS28" s="9"/>
      <c r="BT28" s="10"/>
      <c r="BU28" s="9"/>
      <c r="BV28" s="10"/>
      <c r="BW28" s="9"/>
      <c r="BX28" s="9"/>
      <c r="BY28" s="9"/>
      <c r="BZ28" s="10"/>
      <c r="CA28" s="9"/>
      <c r="CB28" s="11"/>
      <c r="CC28" s="12"/>
    </row>
    <row r="29" spans="1:81" ht="38.25" x14ac:dyDescent="0.25">
      <c r="A29" s="6">
        <v>30</v>
      </c>
      <c r="B29" s="7"/>
      <c r="C29" s="17"/>
      <c r="D29" s="7" t="s">
        <v>24</v>
      </c>
      <c r="E29" s="8"/>
      <c r="F29" s="9"/>
      <c r="G29" s="10"/>
      <c r="H29" s="9"/>
      <c r="I29" s="10"/>
      <c r="J29" s="9"/>
      <c r="K29" s="9"/>
      <c r="L29" s="9"/>
      <c r="M29" s="10"/>
      <c r="N29" s="9"/>
      <c r="O29" s="11"/>
      <c r="P29" s="12"/>
      <c r="Q29" s="7" t="s">
        <v>25</v>
      </c>
      <c r="R29" s="8"/>
      <c r="S29" s="9"/>
      <c r="T29" s="10"/>
      <c r="U29" s="9"/>
      <c r="V29" s="10"/>
      <c r="W29" s="9"/>
      <c r="X29" s="9"/>
      <c r="Y29" s="9"/>
      <c r="Z29" s="10"/>
      <c r="AA29" s="9"/>
      <c r="AB29" s="11"/>
      <c r="AC29" s="12"/>
      <c r="AD29" s="7" t="s">
        <v>26</v>
      </c>
      <c r="AE29" s="8"/>
      <c r="AF29" s="9"/>
      <c r="AG29" s="10"/>
      <c r="AH29" s="9"/>
      <c r="AI29" s="10"/>
      <c r="AJ29" s="9"/>
      <c r="AK29" s="9"/>
      <c r="AL29" s="9"/>
      <c r="AM29" s="10"/>
      <c r="AN29" s="9"/>
      <c r="AO29" s="11"/>
      <c r="AP29" s="12"/>
      <c r="AQ29" s="7" t="s">
        <v>27</v>
      </c>
      <c r="AR29" s="8"/>
      <c r="AS29" s="9"/>
      <c r="AT29" s="10"/>
      <c r="AU29" s="9"/>
      <c r="AV29" s="10"/>
      <c r="AW29" s="9"/>
      <c r="AX29" s="9"/>
      <c r="AY29" s="9"/>
      <c r="AZ29" s="10"/>
      <c r="BA29" s="9"/>
      <c r="BB29" s="11"/>
      <c r="BC29" s="12"/>
      <c r="BD29" s="7" t="s">
        <v>28</v>
      </c>
      <c r="BE29" s="8"/>
      <c r="BF29" s="9"/>
      <c r="BG29" s="10"/>
      <c r="BH29" s="9"/>
      <c r="BI29" s="10"/>
      <c r="BJ29" s="9"/>
      <c r="BK29" s="9"/>
      <c r="BL29" s="9"/>
      <c r="BM29" s="10"/>
      <c r="BN29" s="9"/>
      <c r="BO29" s="11"/>
      <c r="BP29" s="12"/>
      <c r="BQ29" s="46" t="s">
        <v>36</v>
      </c>
      <c r="BR29" s="8"/>
      <c r="BS29" s="9"/>
      <c r="BT29" s="10"/>
      <c r="BU29" s="9"/>
      <c r="BV29" s="10"/>
      <c r="BW29" s="9"/>
      <c r="BX29" s="9"/>
      <c r="BY29" s="9"/>
      <c r="BZ29" s="10"/>
      <c r="CA29" s="9"/>
      <c r="CB29" s="11"/>
      <c r="CC29" s="12"/>
    </row>
    <row r="30" spans="1:81" ht="38.25" x14ac:dyDescent="0.25">
      <c r="A30" s="6">
        <v>31</v>
      </c>
      <c r="B30" s="7"/>
      <c r="C30" s="17"/>
      <c r="D30" s="7" t="s">
        <v>24</v>
      </c>
      <c r="E30" s="8"/>
      <c r="F30" s="9"/>
      <c r="G30" s="10"/>
      <c r="H30" s="9"/>
      <c r="I30" s="10"/>
      <c r="J30" s="9"/>
      <c r="K30" s="9"/>
      <c r="L30" s="9"/>
      <c r="M30" s="10"/>
      <c r="N30" s="9"/>
      <c r="O30" s="11"/>
      <c r="P30" s="12"/>
      <c r="Q30" s="7" t="s">
        <v>25</v>
      </c>
      <c r="R30" s="8"/>
      <c r="S30" s="9"/>
      <c r="T30" s="10"/>
      <c r="U30" s="9"/>
      <c r="V30" s="10"/>
      <c r="W30" s="9"/>
      <c r="X30" s="9"/>
      <c r="Y30" s="9"/>
      <c r="Z30" s="10"/>
      <c r="AA30" s="9"/>
      <c r="AB30" s="11"/>
      <c r="AC30" s="12"/>
      <c r="AD30" s="7" t="s">
        <v>26</v>
      </c>
      <c r="AE30" s="8"/>
      <c r="AF30" s="9"/>
      <c r="AG30" s="10"/>
      <c r="AH30" s="9"/>
      <c r="AI30" s="10"/>
      <c r="AJ30" s="9"/>
      <c r="AK30" s="9"/>
      <c r="AL30" s="9"/>
      <c r="AM30" s="10"/>
      <c r="AN30" s="9"/>
      <c r="AO30" s="11"/>
      <c r="AP30" s="12"/>
      <c r="AQ30" s="7" t="s">
        <v>27</v>
      </c>
      <c r="AR30" s="8"/>
      <c r="AS30" s="9"/>
      <c r="AT30" s="10"/>
      <c r="AU30" s="9"/>
      <c r="AV30" s="10"/>
      <c r="AW30" s="9"/>
      <c r="AX30" s="9"/>
      <c r="AY30" s="9"/>
      <c r="AZ30" s="10"/>
      <c r="BA30" s="9"/>
      <c r="BB30" s="11"/>
      <c r="BC30" s="12"/>
      <c r="BD30" s="7" t="s">
        <v>28</v>
      </c>
      <c r="BE30" s="8"/>
      <c r="BF30" s="9"/>
      <c r="BG30" s="10"/>
      <c r="BH30" s="9"/>
      <c r="BI30" s="10"/>
      <c r="BJ30" s="9"/>
      <c r="BK30" s="9"/>
      <c r="BL30" s="9"/>
      <c r="BM30" s="10"/>
      <c r="BN30" s="9"/>
      <c r="BO30" s="11"/>
      <c r="BP30" s="12"/>
      <c r="BQ30" s="46" t="s">
        <v>36</v>
      </c>
      <c r="BR30" s="8"/>
      <c r="BS30" s="9"/>
      <c r="BT30" s="10"/>
      <c r="BU30" s="9"/>
      <c r="BV30" s="10"/>
      <c r="BW30" s="9"/>
      <c r="BX30" s="9"/>
      <c r="BY30" s="9"/>
      <c r="BZ30" s="10"/>
      <c r="CA30" s="9"/>
      <c r="CB30" s="11"/>
      <c r="CC30" s="12"/>
    </row>
    <row r="31" spans="1:81" ht="38.25" x14ac:dyDescent="0.25">
      <c r="A31" s="6">
        <v>32</v>
      </c>
      <c r="B31" s="7"/>
      <c r="C31" s="17"/>
      <c r="D31" s="7" t="s">
        <v>24</v>
      </c>
      <c r="E31" s="8"/>
      <c r="F31" s="9"/>
      <c r="G31" s="10"/>
      <c r="H31" s="9"/>
      <c r="I31" s="10"/>
      <c r="J31" s="9"/>
      <c r="K31" s="9"/>
      <c r="L31" s="9"/>
      <c r="M31" s="10"/>
      <c r="N31" s="9"/>
      <c r="O31" s="11"/>
      <c r="P31" s="12"/>
      <c r="Q31" s="7" t="s">
        <v>25</v>
      </c>
      <c r="R31" s="8"/>
      <c r="S31" s="9"/>
      <c r="T31" s="10"/>
      <c r="U31" s="9"/>
      <c r="V31" s="10"/>
      <c r="W31" s="9"/>
      <c r="X31" s="9"/>
      <c r="Y31" s="9"/>
      <c r="Z31" s="10"/>
      <c r="AA31" s="9"/>
      <c r="AB31" s="11"/>
      <c r="AC31" s="12"/>
      <c r="AD31" s="7" t="s">
        <v>26</v>
      </c>
      <c r="AE31" s="8"/>
      <c r="AF31" s="9"/>
      <c r="AG31" s="10"/>
      <c r="AH31" s="9"/>
      <c r="AI31" s="10"/>
      <c r="AJ31" s="9"/>
      <c r="AK31" s="9"/>
      <c r="AL31" s="9"/>
      <c r="AM31" s="10"/>
      <c r="AN31" s="9"/>
      <c r="AO31" s="11"/>
      <c r="AP31" s="12"/>
      <c r="AQ31" s="7" t="s">
        <v>27</v>
      </c>
      <c r="AR31" s="8"/>
      <c r="AS31" s="9"/>
      <c r="AT31" s="10"/>
      <c r="AU31" s="9"/>
      <c r="AV31" s="10"/>
      <c r="AW31" s="9"/>
      <c r="AX31" s="9"/>
      <c r="AY31" s="9"/>
      <c r="AZ31" s="10"/>
      <c r="BA31" s="9"/>
      <c r="BB31" s="11"/>
      <c r="BC31" s="12"/>
      <c r="BD31" s="7" t="s">
        <v>28</v>
      </c>
      <c r="BE31" s="8"/>
      <c r="BF31" s="9"/>
      <c r="BG31" s="10"/>
      <c r="BH31" s="9"/>
      <c r="BI31" s="10"/>
      <c r="BJ31" s="9"/>
      <c r="BK31" s="9"/>
      <c r="BL31" s="9"/>
      <c r="BM31" s="10"/>
      <c r="BN31" s="9"/>
      <c r="BO31" s="11"/>
      <c r="BP31" s="12"/>
      <c r="BQ31" s="7" t="s">
        <v>29</v>
      </c>
      <c r="BR31" s="8"/>
      <c r="BS31" s="9"/>
      <c r="BT31" s="10"/>
      <c r="BU31" s="9"/>
      <c r="BV31" s="10"/>
      <c r="BW31" s="9"/>
      <c r="BX31" s="9"/>
      <c r="BY31" s="9"/>
      <c r="BZ31" s="10"/>
      <c r="CA31" s="9"/>
      <c r="CB31" s="11"/>
      <c r="CC31" s="12"/>
    </row>
    <row r="32" spans="1:81" ht="38.25" x14ac:dyDescent="0.25">
      <c r="A32" s="6">
        <v>33</v>
      </c>
      <c r="B32" s="7"/>
      <c r="C32" s="17"/>
      <c r="D32" s="7"/>
      <c r="E32" s="8"/>
      <c r="F32" s="9"/>
      <c r="G32" s="10"/>
      <c r="H32" s="9"/>
      <c r="I32" s="10"/>
      <c r="J32" s="9"/>
      <c r="K32" s="9"/>
      <c r="L32" s="9"/>
      <c r="M32" s="10"/>
      <c r="N32" s="9"/>
      <c r="O32" s="11"/>
      <c r="P32" s="12"/>
      <c r="Q32" s="7" t="s">
        <v>25</v>
      </c>
      <c r="R32" s="8"/>
      <c r="S32" s="9"/>
      <c r="T32" s="10"/>
      <c r="U32" s="9"/>
      <c r="V32" s="10"/>
      <c r="W32" s="9"/>
      <c r="X32" s="9"/>
      <c r="Y32" s="9"/>
      <c r="Z32" s="10"/>
      <c r="AA32" s="9"/>
      <c r="AB32" s="11"/>
      <c r="AC32" s="12"/>
      <c r="AD32" s="7" t="s">
        <v>26</v>
      </c>
      <c r="AE32" s="8"/>
      <c r="AF32" s="9"/>
      <c r="AG32" s="10"/>
      <c r="AH32" s="9"/>
      <c r="AI32" s="10"/>
      <c r="AJ32" s="9"/>
      <c r="AK32" s="9"/>
      <c r="AL32" s="9"/>
      <c r="AM32" s="10"/>
      <c r="AN32" s="9"/>
      <c r="AO32" s="11"/>
      <c r="AP32" s="12"/>
      <c r="AQ32" s="7" t="s">
        <v>27</v>
      </c>
      <c r="AR32" s="8"/>
      <c r="AS32" s="9"/>
      <c r="AT32" s="10"/>
      <c r="AU32" s="9"/>
      <c r="AV32" s="10"/>
      <c r="AW32" s="9"/>
      <c r="AX32" s="9"/>
      <c r="AY32" s="9"/>
      <c r="AZ32" s="10"/>
      <c r="BA32" s="9"/>
      <c r="BB32" s="11"/>
      <c r="BC32" s="12"/>
      <c r="BD32" s="7" t="s">
        <v>28</v>
      </c>
      <c r="BE32" s="8"/>
      <c r="BF32" s="9"/>
      <c r="BG32" s="10"/>
      <c r="BH32" s="9"/>
      <c r="BI32" s="10"/>
      <c r="BJ32" s="9"/>
      <c r="BK32" s="9"/>
      <c r="BL32" s="9"/>
      <c r="BM32" s="10"/>
      <c r="BN32" s="9"/>
      <c r="BO32" s="11"/>
      <c r="BP32" s="12"/>
      <c r="BQ32" s="7" t="s">
        <v>29</v>
      </c>
      <c r="BR32" s="8"/>
      <c r="BS32" s="9"/>
      <c r="BT32" s="10"/>
      <c r="BU32" s="9"/>
      <c r="BV32" s="10"/>
      <c r="BW32" s="9"/>
      <c r="BX32" s="9"/>
      <c r="BY32" s="9"/>
      <c r="BZ32" s="10"/>
      <c r="CA32" s="9"/>
      <c r="CB32" s="11"/>
      <c r="CC32" s="12"/>
    </row>
    <row r="33" spans="1:81" ht="38.25" x14ac:dyDescent="0.25">
      <c r="A33" s="6">
        <v>34</v>
      </c>
      <c r="B33" s="7"/>
      <c r="C33" s="17"/>
      <c r="D33" s="7"/>
      <c r="E33" s="8"/>
      <c r="F33" s="9"/>
      <c r="G33" s="10"/>
      <c r="H33" s="9"/>
      <c r="I33" s="10"/>
      <c r="J33" s="9"/>
      <c r="K33" s="9"/>
      <c r="L33" s="9"/>
      <c r="M33" s="10"/>
      <c r="N33" s="9"/>
      <c r="O33" s="11"/>
      <c r="P33" s="12"/>
      <c r="Q33" s="7" t="s">
        <v>25</v>
      </c>
      <c r="R33" s="8"/>
      <c r="S33" s="9"/>
      <c r="T33" s="10"/>
      <c r="U33" s="9"/>
      <c r="V33" s="10"/>
      <c r="W33" s="9"/>
      <c r="X33" s="9"/>
      <c r="Y33" s="9"/>
      <c r="Z33" s="10"/>
      <c r="AA33" s="9"/>
      <c r="AB33" s="11"/>
      <c r="AC33" s="12"/>
      <c r="AD33" s="7" t="s">
        <v>26</v>
      </c>
      <c r="AE33" s="8"/>
      <c r="AF33" s="9"/>
      <c r="AG33" s="10"/>
      <c r="AH33" s="9"/>
      <c r="AI33" s="10"/>
      <c r="AJ33" s="9"/>
      <c r="AK33" s="9"/>
      <c r="AL33" s="9"/>
      <c r="AM33" s="10"/>
      <c r="AN33" s="9"/>
      <c r="AO33" s="11"/>
      <c r="AP33" s="12"/>
      <c r="AQ33" s="7" t="s">
        <v>27</v>
      </c>
      <c r="AR33" s="8"/>
      <c r="AS33" s="9"/>
      <c r="AT33" s="10"/>
      <c r="AU33" s="9"/>
      <c r="AV33" s="10"/>
      <c r="AW33" s="9"/>
      <c r="AX33" s="9"/>
      <c r="AY33" s="9"/>
      <c r="AZ33" s="10"/>
      <c r="BA33" s="9"/>
      <c r="BB33" s="11"/>
      <c r="BC33" s="12"/>
      <c r="BD33" s="7" t="s">
        <v>28</v>
      </c>
      <c r="BE33" s="8"/>
      <c r="BF33" s="9"/>
      <c r="BG33" s="10"/>
      <c r="BH33" s="9"/>
      <c r="BI33" s="10"/>
      <c r="BJ33" s="9"/>
      <c r="BK33" s="9"/>
      <c r="BL33" s="9"/>
      <c r="BM33" s="10"/>
      <c r="BN33" s="9"/>
      <c r="BO33" s="11"/>
      <c r="BP33" s="12"/>
      <c r="BQ33" s="7" t="s">
        <v>29</v>
      </c>
      <c r="BR33" s="8"/>
      <c r="BS33" s="9"/>
      <c r="BT33" s="10"/>
      <c r="BU33" s="9"/>
      <c r="BV33" s="10"/>
      <c r="BW33" s="9"/>
      <c r="BX33" s="9"/>
      <c r="BY33" s="9"/>
      <c r="BZ33" s="10"/>
      <c r="CA33" s="9"/>
      <c r="CB33" s="11"/>
      <c r="CC33" s="12"/>
    </row>
    <row r="34" spans="1:81" ht="38.25" x14ac:dyDescent="0.25">
      <c r="A34" s="6">
        <v>35</v>
      </c>
      <c r="B34" s="7"/>
      <c r="C34" s="17"/>
      <c r="D34" s="7"/>
      <c r="E34" s="8"/>
      <c r="F34" s="9"/>
      <c r="G34" s="10"/>
      <c r="H34" s="9"/>
      <c r="I34" s="10"/>
      <c r="J34" s="9"/>
      <c r="K34" s="9"/>
      <c r="L34" s="9"/>
      <c r="M34" s="10"/>
      <c r="N34" s="9"/>
      <c r="O34" s="11"/>
      <c r="P34" s="12"/>
      <c r="Q34" s="7" t="s">
        <v>25</v>
      </c>
      <c r="R34" s="8"/>
      <c r="S34" s="9"/>
      <c r="T34" s="10"/>
      <c r="U34" s="9"/>
      <c r="V34" s="10"/>
      <c r="W34" s="9"/>
      <c r="X34" s="9"/>
      <c r="Y34" s="9"/>
      <c r="Z34" s="10"/>
      <c r="AA34" s="9"/>
      <c r="AB34" s="11"/>
      <c r="AC34" s="12"/>
      <c r="AD34" s="7" t="s">
        <v>26</v>
      </c>
      <c r="AE34" s="8"/>
      <c r="AF34" s="9"/>
      <c r="AG34" s="10"/>
      <c r="AH34" s="9"/>
      <c r="AI34" s="10"/>
      <c r="AJ34" s="9"/>
      <c r="AK34" s="9"/>
      <c r="AL34" s="9"/>
      <c r="AM34" s="10"/>
      <c r="AN34" s="9"/>
      <c r="AO34" s="11"/>
      <c r="AP34" s="12"/>
      <c r="AQ34" s="7" t="s">
        <v>27</v>
      </c>
      <c r="AR34" s="8"/>
      <c r="AS34" s="9"/>
      <c r="AT34" s="10"/>
      <c r="AU34" s="9"/>
      <c r="AV34" s="10"/>
      <c r="AW34" s="9"/>
      <c r="AX34" s="9"/>
      <c r="AY34" s="9"/>
      <c r="AZ34" s="10"/>
      <c r="BA34" s="9"/>
      <c r="BB34" s="11"/>
      <c r="BC34" s="12"/>
      <c r="BD34" s="7" t="s">
        <v>28</v>
      </c>
      <c r="BE34" s="8"/>
      <c r="BF34" s="9"/>
      <c r="BG34" s="10"/>
      <c r="BH34" s="9"/>
      <c r="BI34" s="10"/>
      <c r="BJ34" s="9"/>
      <c r="BK34" s="9"/>
      <c r="BL34" s="9"/>
      <c r="BM34" s="10"/>
      <c r="BN34" s="9"/>
      <c r="BO34" s="11"/>
      <c r="BP34" s="12"/>
      <c r="BQ34" s="7" t="s">
        <v>29</v>
      </c>
      <c r="BR34" s="8"/>
      <c r="BS34" s="9"/>
      <c r="BT34" s="10"/>
      <c r="BU34" s="9"/>
      <c r="BV34" s="10"/>
      <c r="BW34" s="9"/>
      <c r="BX34" s="9"/>
      <c r="BY34" s="9"/>
      <c r="BZ34" s="10"/>
      <c r="CA34" s="9"/>
      <c r="CB34" s="11"/>
      <c r="CC34" s="12"/>
    </row>
    <row r="35" spans="1:81" ht="38.25" x14ac:dyDescent="0.25">
      <c r="A35" s="6">
        <v>36</v>
      </c>
      <c r="B35" s="7"/>
      <c r="C35" s="17"/>
      <c r="D35" s="7"/>
      <c r="E35" s="8"/>
      <c r="F35" s="9"/>
      <c r="G35" s="10"/>
      <c r="H35" s="9"/>
      <c r="I35" s="10"/>
      <c r="J35" s="9"/>
      <c r="K35" s="9"/>
      <c r="L35" s="9"/>
      <c r="M35" s="10"/>
      <c r="N35" s="9"/>
      <c r="O35" s="11"/>
      <c r="P35" s="12"/>
      <c r="Q35" s="7" t="s">
        <v>25</v>
      </c>
      <c r="R35" s="8"/>
      <c r="S35" s="9"/>
      <c r="T35" s="10"/>
      <c r="U35" s="9"/>
      <c r="V35" s="10"/>
      <c r="W35" s="9"/>
      <c r="X35" s="9"/>
      <c r="Y35" s="9"/>
      <c r="Z35" s="10"/>
      <c r="AA35" s="9"/>
      <c r="AB35" s="11"/>
      <c r="AC35" s="12"/>
      <c r="AD35" s="7" t="s">
        <v>26</v>
      </c>
      <c r="AE35" s="8"/>
      <c r="AF35" s="9"/>
      <c r="AG35" s="10"/>
      <c r="AH35" s="9"/>
      <c r="AI35" s="10"/>
      <c r="AJ35" s="9"/>
      <c r="AK35" s="9"/>
      <c r="AL35" s="9"/>
      <c r="AM35" s="10"/>
      <c r="AN35" s="9"/>
      <c r="AO35" s="11"/>
      <c r="AP35" s="12"/>
      <c r="AQ35" s="7" t="s">
        <v>27</v>
      </c>
      <c r="AR35" s="8"/>
      <c r="AS35" s="9"/>
      <c r="AT35" s="10"/>
      <c r="AU35" s="9"/>
      <c r="AV35" s="10"/>
      <c r="AW35" s="9"/>
      <c r="AX35" s="9"/>
      <c r="AY35" s="9"/>
      <c r="AZ35" s="10"/>
      <c r="BA35" s="9"/>
      <c r="BB35" s="11"/>
      <c r="BC35" s="12"/>
      <c r="BD35" s="7" t="s">
        <v>28</v>
      </c>
      <c r="BE35" s="8"/>
      <c r="BF35" s="9"/>
      <c r="BG35" s="10"/>
      <c r="BH35" s="9"/>
      <c r="BI35" s="10"/>
      <c r="BJ35" s="9"/>
      <c r="BK35" s="9"/>
      <c r="BL35" s="9"/>
      <c r="BM35" s="10"/>
      <c r="BN35" s="9"/>
      <c r="BO35" s="11"/>
      <c r="BP35" s="12"/>
      <c r="BQ35" s="7" t="s">
        <v>29</v>
      </c>
      <c r="BR35" s="8"/>
      <c r="BS35" s="9"/>
      <c r="BT35" s="10"/>
      <c r="BU35" s="9"/>
      <c r="BV35" s="10"/>
      <c r="BW35" s="9"/>
      <c r="BX35" s="9"/>
      <c r="BY35" s="9"/>
      <c r="BZ35" s="10"/>
      <c r="CA35" s="9"/>
      <c r="CB35" s="11"/>
      <c r="CC35" s="12"/>
    </row>
    <row r="36" spans="1:81" ht="38.25" x14ac:dyDescent="0.25">
      <c r="A36" s="6">
        <v>37</v>
      </c>
      <c r="B36" s="7"/>
      <c r="C36" s="17"/>
      <c r="D36" s="7"/>
      <c r="E36" s="8"/>
      <c r="F36" s="9"/>
      <c r="G36" s="10"/>
      <c r="H36" s="9"/>
      <c r="I36" s="10"/>
      <c r="J36" s="9"/>
      <c r="K36" s="9"/>
      <c r="L36" s="9"/>
      <c r="M36" s="10"/>
      <c r="N36" s="9"/>
      <c r="O36" s="11"/>
      <c r="P36" s="12"/>
      <c r="Q36" s="7" t="s">
        <v>25</v>
      </c>
      <c r="R36" s="8"/>
      <c r="S36" s="9"/>
      <c r="T36" s="10"/>
      <c r="U36" s="9"/>
      <c r="V36" s="10"/>
      <c r="W36" s="9"/>
      <c r="X36" s="9"/>
      <c r="Y36" s="9"/>
      <c r="Z36" s="10"/>
      <c r="AA36" s="9"/>
      <c r="AB36" s="11"/>
      <c r="AC36" s="12"/>
      <c r="AD36" s="7" t="s">
        <v>26</v>
      </c>
      <c r="AE36" s="8"/>
      <c r="AF36" s="9"/>
      <c r="AG36" s="10"/>
      <c r="AH36" s="9"/>
      <c r="AI36" s="10"/>
      <c r="AJ36" s="9"/>
      <c r="AK36" s="9"/>
      <c r="AL36" s="9"/>
      <c r="AM36" s="10"/>
      <c r="AN36" s="9"/>
      <c r="AO36" s="11"/>
      <c r="AP36" s="12"/>
      <c r="AQ36" s="7" t="s">
        <v>27</v>
      </c>
      <c r="AR36" s="8"/>
      <c r="AS36" s="9"/>
      <c r="AT36" s="10"/>
      <c r="AU36" s="9"/>
      <c r="AV36" s="10"/>
      <c r="AW36" s="9"/>
      <c r="AX36" s="9"/>
      <c r="AY36" s="9"/>
      <c r="AZ36" s="10"/>
      <c r="BA36" s="9"/>
      <c r="BB36" s="11"/>
      <c r="BC36" s="12"/>
      <c r="BD36" s="7" t="s">
        <v>28</v>
      </c>
      <c r="BE36" s="8"/>
      <c r="BF36" s="9"/>
      <c r="BG36" s="10"/>
      <c r="BH36" s="9"/>
      <c r="BI36" s="10"/>
      <c r="BJ36" s="9"/>
      <c r="BK36" s="9"/>
      <c r="BL36" s="9"/>
      <c r="BM36" s="10"/>
      <c r="BN36" s="9"/>
      <c r="BO36" s="11"/>
      <c r="BP36" s="12"/>
      <c r="BQ36" s="7" t="s">
        <v>29</v>
      </c>
      <c r="BR36" s="8"/>
      <c r="BS36" s="9"/>
      <c r="BT36" s="10"/>
      <c r="BU36" s="9"/>
      <c r="BV36" s="10"/>
      <c r="BW36" s="9"/>
      <c r="BX36" s="9"/>
      <c r="BY36" s="9"/>
      <c r="BZ36" s="10"/>
      <c r="CA36" s="9"/>
      <c r="CB36" s="11"/>
      <c r="CC36" s="12"/>
    </row>
    <row r="37" spans="1:81" ht="38.25" x14ac:dyDescent="0.25">
      <c r="A37" s="6">
        <v>38</v>
      </c>
      <c r="B37" s="7"/>
      <c r="C37" s="17"/>
      <c r="D37" s="7"/>
      <c r="E37" s="8"/>
      <c r="F37" s="9"/>
      <c r="G37" s="10"/>
      <c r="H37" s="9"/>
      <c r="I37" s="10"/>
      <c r="J37" s="9"/>
      <c r="K37" s="9"/>
      <c r="L37" s="9"/>
      <c r="M37" s="10"/>
      <c r="N37" s="9"/>
      <c r="O37" s="11"/>
      <c r="P37" s="12"/>
      <c r="Q37" s="7" t="s">
        <v>25</v>
      </c>
      <c r="R37" s="8"/>
      <c r="S37" s="9"/>
      <c r="T37" s="10"/>
      <c r="U37" s="9"/>
      <c r="V37" s="10"/>
      <c r="W37" s="9"/>
      <c r="X37" s="9"/>
      <c r="Y37" s="9"/>
      <c r="Z37" s="10"/>
      <c r="AA37" s="9"/>
      <c r="AB37" s="11"/>
      <c r="AC37" s="12"/>
      <c r="AD37" s="7" t="s">
        <v>26</v>
      </c>
      <c r="AE37" s="8"/>
      <c r="AF37" s="9"/>
      <c r="AG37" s="10"/>
      <c r="AH37" s="9"/>
      <c r="AI37" s="10"/>
      <c r="AJ37" s="9"/>
      <c r="AK37" s="9"/>
      <c r="AL37" s="9"/>
      <c r="AM37" s="10"/>
      <c r="AN37" s="9"/>
      <c r="AO37" s="11"/>
      <c r="AP37" s="12"/>
      <c r="AQ37" s="7" t="s">
        <v>27</v>
      </c>
      <c r="AR37" s="8"/>
      <c r="AS37" s="9"/>
      <c r="AT37" s="10"/>
      <c r="AU37" s="9"/>
      <c r="AV37" s="10"/>
      <c r="AW37" s="9"/>
      <c r="AX37" s="9"/>
      <c r="AY37" s="9"/>
      <c r="AZ37" s="10"/>
      <c r="BA37" s="9"/>
      <c r="BB37" s="11"/>
      <c r="BC37" s="12"/>
      <c r="BD37" s="7" t="s">
        <v>28</v>
      </c>
      <c r="BE37" s="8"/>
      <c r="BF37" s="9"/>
      <c r="BG37" s="10"/>
      <c r="BH37" s="9"/>
      <c r="BI37" s="10"/>
      <c r="BJ37" s="9"/>
      <c r="BK37" s="9"/>
      <c r="BL37" s="9"/>
      <c r="BM37" s="10"/>
      <c r="BN37" s="9"/>
      <c r="BO37" s="11"/>
      <c r="BP37" s="12"/>
      <c r="BQ37" s="7" t="s">
        <v>29</v>
      </c>
      <c r="BR37" s="8"/>
      <c r="BS37" s="9"/>
      <c r="BT37" s="10"/>
      <c r="BU37" s="9"/>
      <c r="BV37" s="10"/>
      <c r="BW37" s="9"/>
      <c r="BX37" s="9"/>
      <c r="BY37" s="9"/>
      <c r="BZ37" s="10"/>
      <c r="CA37" s="9"/>
      <c r="CB37" s="11"/>
      <c r="CC37" s="12"/>
    </row>
    <row r="38" spans="1:81" ht="38.25" x14ac:dyDescent="0.25">
      <c r="A38" s="6">
        <v>39</v>
      </c>
      <c r="B38" s="7"/>
      <c r="C38" s="17"/>
      <c r="D38" s="7"/>
      <c r="E38" s="8"/>
      <c r="F38" s="9"/>
      <c r="G38" s="10"/>
      <c r="H38" s="9"/>
      <c r="I38" s="10"/>
      <c r="J38" s="9"/>
      <c r="K38" s="9"/>
      <c r="L38" s="9"/>
      <c r="M38" s="10"/>
      <c r="N38" s="9"/>
      <c r="O38" s="11"/>
      <c r="P38" s="12"/>
      <c r="Q38" s="7" t="s">
        <v>25</v>
      </c>
      <c r="R38" s="8"/>
      <c r="S38" s="9"/>
      <c r="T38" s="10"/>
      <c r="U38" s="9"/>
      <c r="V38" s="10"/>
      <c r="W38" s="9"/>
      <c r="X38" s="9"/>
      <c r="Y38" s="9"/>
      <c r="Z38" s="10"/>
      <c r="AA38" s="9"/>
      <c r="AB38" s="11"/>
      <c r="AC38" s="12"/>
      <c r="AD38" s="7" t="s">
        <v>26</v>
      </c>
      <c r="AE38" s="8"/>
      <c r="AF38" s="9"/>
      <c r="AG38" s="10"/>
      <c r="AH38" s="9"/>
      <c r="AI38" s="10"/>
      <c r="AJ38" s="9"/>
      <c r="AK38" s="9"/>
      <c r="AL38" s="9"/>
      <c r="AM38" s="10"/>
      <c r="AN38" s="9"/>
      <c r="AO38" s="11"/>
      <c r="AP38" s="12"/>
      <c r="AQ38" s="7" t="s">
        <v>27</v>
      </c>
      <c r="AR38" s="8"/>
      <c r="AS38" s="9"/>
      <c r="AT38" s="10"/>
      <c r="AU38" s="9"/>
      <c r="AV38" s="10"/>
      <c r="AW38" s="9"/>
      <c r="AX38" s="9"/>
      <c r="AY38" s="9"/>
      <c r="AZ38" s="10"/>
      <c r="BA38" s="9"/>
      <c r="BB38" s="11"/>
      <c r="BC38" s="12"/>
      <c r="BD38" s="7" t="s">
        <v>28</v>
      </c>
      <c r="BE38" s="8"/>
      <c r="BF38" s="9"/>
      <c r="BG38" s="10"/>
      <c r="BH38" s="9"/>
      <c r="BI38" s="10"/>
      <c r="BJ38" s="9"/>
      <c r="BK38" s="9"/>
      <c r="BL38" s="9"/>
      <c r="BM38" s="10"/>
      <c r="BN38" s="9"/>
      <c r="BO38" s="11"/>
      <c r="BP38" s="12"/>
      <c r="BQ38" s="7" t="s">
        <v>29</v>
      </c>
      <c r="BR38" s="8"/>
      <c r="BS38" s="9"/>
      <c r="BT38" s="10"/>
      <c r="BU38" s="9"/>
      <c r="BV38" s="10"/>
      <c r="BW38" s="9"/>
      <c r="BX38" s="9"/>
      <c r="BY38" s="9"/>
      <c r="BZ38" s="10"/>
      <c r="CA38" s="9"/>
      <c r="CB38" s="11"/>
      <c r="CC38" s="12"/>
    </row>
    <row r="39" spans="1:81" ht="38.25" x14ac:dyDescent="0.25">
      <c r="A39" s="6">
        <v>40</v>
      </c>
      <c r="B39" s="7"/>
      <c r="C39" s="17"/>
      <c r="D39" s="7"/>
      <c r="E39" s="8"/>
      <c r="F39" s="9"/>
      <c r="G39" s="10"/>
      <c r="H39" s="9"/>
      <c r="I39" s="10"/>
      <c r="J39" s="9"/>
      <c r="K39" s="9"/>
      <c r="L39" s="9"/>
      <c r="M39" s="10"/>
      <c r="N39" s="9"/>
      <c r="O39" s="11"/>
      <c r="P39" s="12"/>
      <c r="Q39" s="7" t="s">
        <v>25</v>
      </c>
      <c r="R39" s="8"/>
      <c r="S39" s="9"/>
      <c r="T39" s="10"/>
      <c r="U39" s="9"/>
      <c r="V39" s="10"/>
      <c r="W39" s="9"/>
      <c r="X39" s="9"/>
      <c r="Y39" s="9"/>
      <c r="Z39" s="10"/>
      <c r="AA39" s="9"/>
      <c r="AB39" s="11"/>
      <c r="AC39" s="12"/>
      <c r="AD39" s="7" t="s">
        <v>26</v>
      </c>
      <c r="AE39" s="8"/>
      <c r="AF39" s="9"/>
      <c r="AG39" s="10"/>
      <c r="AH39" s="9"/>
      <c r="AI39" s="10"/>
      <c r="AJ39" s="9"/>
      <c r="AK39" s="9"/>
      <c r="AL39" s="9"/>
      <c r="AM39" s="10"/>
      <c r="AN39" s="9"/>
      <c r="AO39" s="11"/>
      <c r="AP39" s="12"/>
      <c r="AQ39" s="7" t="s">
        <v>27</v>
      </c>
      <c r="AR39" s="8"/>
      <c r="AS39" s="9"/>
      <c r="AT39" s="10"/>
      <c r="AU39" s="9"/>
      <c r="AV39" s="10"/>
      <c r="AW39" s="9"/>
      <c r="AX39" s="9"/>
      <c r="AY39" s="9"/>
      <c r="AZ39" s="10"/>
      <c r="BA39" s="9"/>
      <c r="BB39" s="11"/>
      <c r="BC39" s="12"/>
      <c r="BD39" s="7" t="s">
        <v>28</v>
      </c>
      <c r="BE39" s="8"/>
      <c r="BF39" s="9"/>
      <c r="BG39" s="10"/>
      <c r="BH39" s="9"/>
      <c r="BI39" s="10"/>
      <c r="BJ39" s="9"/>
      <c r="BK39" s="9"/>
      <c r="BL39" s="9"/>
      <c r="BM39" s="10"/>
      <c r="BN39" s="9"/>
      <c r="BO39" s="11"/>
      <c r="BP39" s="12"/>
      <c r="BQ39" s="7" t="s">
        <v>29</v>
      </c>
      <c r="BR39" s="8"/>
      <c r="BS39" s="9"/>
      <c r="BT39" s="10"/>
      <c r="BU39" s="9"/>
      <c r="BV39" s="10"/>
      <c r="BW39" s="9"/>
      <c r="BX39" s="9"/>
      <c r="BY39" s="9"/>
      <c r="BZ39" s="10"/>
      <c r="CA39" s="9"/>
      <c r="CB39" s="11"/>
      <c r="CC39" s="12"/>
    </row>
    <row r="40" spans="1:81" ht="38.25" x14ac:dyDescent="0.25">
      <c r="A40" s="6">
        <v>41</v>
      </c>
      <c r="B40" s="7"/>
      <c r="C40" s="17"/>
      <c r="D40" s="7"/>
      <c r="E40" s="8"/>
      <c r="F40" s="9"/>
      <c r="G40" s="10"/>
      <c r="H40" s="9"/>
      <c r="I40" s="10"/>
      <c r="J40" s="9"/>
      <c r="K40" s="9"/>
      <c r="L40" s="9"/>
      <c r="M40" s="10"/>
      <c r="N40" s="9"/>
      <c r="O40" s="11"/>
      <c r="P40" s="12"/>
      <c r="Q40" s="7"/>
      <c r="R40" s="8"/>
      <c r="S40" s="9"/>
      <c r="T40" s="10"/>
      <c r="U40" s="9"/>
      <c r="V40" s="10"/>
      <c r="W40" s="9"/>
      <c r="X40" s="9"/>
      <c r="Y40" s="9"/>
      <c r="Z40" s="10"/>
      <c r="AA40" s="9"/>
      <c r="AB40" s="11"/>
      <c r="AC40" s="12"/>
      <c r="AD40" s="7" t="s">
        <v>26</v>
      </c>
      <c r="AE40" s="8"/>
      <c r="AF40" s="9"/>
      <c r="AG40" s="10"/>
      <c r="AH40" s="9"/>
      <c r="AI40" s="10"/>
      <c r="AJ40" s="9"/>
      <c r="AK40" s="9"/>
      <c r="AL40" s="9"/>
      <c r="AM40" s="10"/>
      <c r="AN40" s="9"/>
      <c r="AO40" s="11"/>
      <c r="AP40" s="12"/>
      <c r="AQ40" s="7" t="s">
        <v>27</v>
      </c>
      <c r="AR40" s="8"/>
      <c r="AS40" s="9"/>
      <c r="AT40" s="10"/>
      <c r="AU40" s="9"/>
      <c r="AV40" s="10"/>
      <c r="AW40" s="9"/>
      <c r="AX40" s="9"/>
      <c r="AY40" s="9"/>
      <c r="AZ40" s="10"/>
      <c r="BA40" s="9"/>
      <c r="BB40" s="11"/>
      <c r="BC40" s="12"/>
      <c r="BD40" s="7" t="s">
        <v>28</v>
      </c>
      <c r="BE40" s="8"/>
      <c r="BF40" s="9"/>
      <c r="BG40" s="10"/>
      <c r="BH40" s="9"/>
      <c r="BI40" s="10"/>
      <c r="BJ40" s="9"/>
      <c r="BK40" s="9"/>
      <c r="BL40" s="9"/>
      <c r="BM40" s="10"/>
      <c r="BN40" s="9"/>
      <c r="BO40" s="11"/>
      <c r="BP40" s="12"/>
      <c r="BQ40" s="7" t="s">
        <v>29</v>
      </c>
      <c r="BR40" s="8"/>
      <c r="BS40" s="9"/>
      <c r="BT40" s="10"/>
      <c r="BU40" s="9"/>
      <c r="BV40" s="10"/>
      <c r="BW40" s="9"/>
      <c r="BX40" s="9"/>
      <c r="BY40" s="9"/>
      <c r="BZ40" s="10"/>
      <c r="CA40" s="9"/>
      <c r="CB40" s="11"/>
      <c r="CC40" s="12"/>
    </row>
    <row r="41" spans="1:81" ht="38.25" x14ac:dyDescent="0.25">
      <c r="A41" s="6">
        <v>42</v>
      </c>
      <c r="B41" s="7"/>
      <c r="C41" s="17"/>
      <c r="D41" s="7"/>
      <c r="E41" s="8"/>
      <c r="F41" s="9"/>
      <c r="G41" s="10"/>
      <c r="H41" s="9"/>
      <c r="I41" s="10"/>
      <c r="J41" s="9"/>
      <c r="K41" s="9"/>
      <c r="L41" s="9"/>
      <c r="M41" s="10"/>
      <c r="N41" s="9"/>
      <c r="O41" s="11"/>
      <c r="P41" s="12"/>
      <c r="Q41" s="7"/>
      <c r="R41" s="8"/>
      <c r="S41" s="9"/>
      <c r="T41" s="10"/>
      <c r="U41" s="9"/>
      <c r="V41" s="10"/>
      <c r="W41" s="9"/>
      <c r="X41" s="9"/>
      <c r="Y41" s="9"/>
      <c r="Z41" s="10"/>
      <c r="AA41" s="9"/>
      <c r="AB41" s="11"/>
      <c r="AC41" s="12"/>
      <c r="AD41" s="7" t="s">
        <v>26</v>
      </c>
      <c r="AE41" s="8"/>
      <c r="AF41" s="9"/>
      <c r="AG41" s="10"/>
      <c r="AH41" s="9"/>
      <c r="AI41" s="10"/>
      <c r="AJ41" s="9"/>
      <c r="AK41" s="9"/>
      <c r="AL41" s="9"/>
      <c r="AM41" s="10"/>
      <c r="AN41" s="9"/>
      <c r="AO41" s="11"/>
      <c r="AP41" s="12"/>
      <c r="AQ41" s="7" t="s">
        <v>27</v>
      </c>
      <c r="AR41" s="8"/>
      <c r="AS41" s="9"/>
      <c r="AT41" s="10"/>
      <c r="AU41" s="9"/>
      <c r="AV41" s="10"/>
      <c r="AW41" s="9"/>
      <c r="AX41" s="9"/>
      <c r="AY41" s="9"/>
      <c r="AZ41" s="10"/>
      <c r="BA41" s="9"/>
      <c r="BB41" s="11"/>
      <c r="BC41" s="12"/>
      <c r="BD41" s="7" t="s">
        <v>28</v>
      </c>
      <c r="BE41" s="8"/>
      <c r="BF41" s="9"/>
      <c r="BG41" s="10"/>
      <c r="BH41" s="9"/>
      <c r="BI41" s="10"/>
      <c r="BJ41" s="9"/>
      <c r="BK41" s="9"/>
      <c r="BL41" s="9"/>
      <c r="BM41" s="10"/>
      <c r="BN41" s="9"/>
      <c r="BO41" s="11"/>
      <c r="BP41" s="12"/>
      <c r="BQ41" s="7" t="s">
        <v>29</v>
      </c>
      <c r="BR41" s="8"/>
      <c r="BS41" s="9"/>
      <c r="BT41" s="10"/>
      <c r="BU41" s="9"/>
      <c r="BV41" s="10"/>
      <c r="BW41" s="9"/>
      <c r="BX41" s="9"/>
      <c r="BY41" s="9"/>
      <c r="BZ41" s="10"/>
      <c r="CA41" s="9"/>
      <c r="CB41" s="11"/>
      <c r="CC41" s="12"/>
    </row>
    <row r="42" spans="1:81" ht="24.75" customHeight="1" x14ac:dyDescent="0.25">
      <c r="A42" s="6">
        <v>43</v>
      </c>
      <c r="B42" s="7"/>
      <c r="C42" s="17"/>
      <c r="D42" s="7"/>
      <c r="E42" s="8"/>
      <c r="F42" s="9"/>
      <c r="G42" s="10"/>
      <c r="H42" s="9"/>
      <c r="I42" s="10"/>
      <c r="J42" s="9"/>
      <c r="K42" s="9"/>
      <c r="L42" s="9"/>
      <c r="M42" s="10"/>
      <c r="N42" s="9"/>
      <c r="O42" s="11"/>
      <c r="P42" s="12"/>
      <c r="Q42" s="7"/>
      <c r="R42" s="8"/>
      <c r="S42" s="9"/>
      <c r="T42" s="10"/>
      <c r="U42" s="9"/>
      <c r="V42" s="10"/>
      <c r="W42" s="9"/>
      <c r="X42" s="9"/>
      <c r="Y42" s="9"/>
      <c r="Z42" s="10"/>
      <c r="AA42" s="9"/>
      <c r="AB42" s="11"/>
      <c r="AC42" s="12"/>
      <c r="AD42" s="7" t="s">
        <v>26</v>
      </c>
      <c r="AE42" s="8"/>
      <c r="AF42" s="9"/>
      <c r="AG42" s="10"/>
      <c r="AH42" s="9"/>
      <c r="AI42" s="10"/>
      <c r="AJ42" s="9"/>
      <c r="AK42" s="9"/>
      <c r="AL42" s="9"/>
      <c r="AM42" s="10"/>
      <c r="AN42" s="9"/>
      <c r="AO42" s="11"/>
      <c r="AP42" s="12"/>
      <c r="AQ42" s="7" t="s">
        <v>27</v>
      </c>
      <c r="AR42" s="8"/>
      <c r="AS42" s="9"/>
      <c r="AT42" s="10"/>
      <c r="AU42" s="9"/>
      <c r="AV42" s="10"/>
      <c r="AW42" s="9"/>
      <c r="AX42" s="9"/>
      <c r="AY42" s="9"/>
      <c r="AZ42" s="10"/>
      <c r="BA42" s="9"/>
      <c r="BB42" s="11"/>
      <c r="BC42" s="12"/>
      <c r="BD42" s="7" t="s">
        <v>28</v>
      </c>
      <c r="BE42" s="8"/>
      <c r="BF42" s="9"/>
      <c r="BG42" s="10"/>
      <c r="BH42" s="9"/>
      <c r="BI42" s="10"/>
      <c r="BJ42" s="9"/>
      <c r="BK42" s="9"/>
      <c r="BL42" s="9"/>
      <c r="BM42" s="10"/>
      <c r="BN42" s="9"/>
      <c r="BO42" s="11"/>
      <c r="BP42" s="12"/>
      <c r="BQ42" s="7" t="s">
        <v>29</v>
      </c>
      <c r="BR42" s="8"/>
      <c r="BS42" s="9"/>
      <c r="BT42" s="10"/>
      <c r="BU42" s="9"/>
      <c r="BV42" s="10"/>
      <c r="BW42" s="9"/>
      <c r="BX42" s="9"/>
      <c r="BY42" s="9"/>
      <c r="BZ42" s="10"/>
      <c r="CA42" s="9"/>
      <c r="CB42" s="11"/>
      <c r="CC42" s="12"/>
    </row>
    <row r="43" spans="1:81" ht="24.75" customHeight="1" x14ac:dyDescent="0.25">
      <c r="A43" s="6">
        <v>44</v>
      </c>
      <c r="B43" s="7"/>
      <c r="C43" s="17"/>
      <c r="D43" s="7"/>
      <c r="E43" s="8"/>
      <c r="F43" s="9"/>
      <c r="G43" s="10"/>
      <c r="H43" s="9"/>
      <c r="I43" s="10"/>
      <c r="J43" s="9"/>
      <c r="K43" s="9"/>
      <c r="L43" s="9"/>
      <c r="M43" s="10"/>
      <c r="N43" s="9"/>
      <c r="O43" s="11"/>
      <c r="P43" s="12"/>
      <c r="Q43" s="7"/>
      <c r="R43" s="8"/>
      <c r="S43" s="9"/>
      <c r="T43" s="10"/>
      <c r="U43" s="9"/>
      <c r="V43" s="10"/>
      <c r="W43" s="9"/>
      <c r="X43" s="9"/>
      <c r="Y43" s="9"/>
      <c r="Z43" s="10"/>
      <c r="AA43" s="9"/>
      <c r="AB43" s="11"/>
      <c r="AC43" s="12"/>
      <c r="AD43" s="7"/>
      <c r="AE43" s="8"/>
      <c r="AF43" s="9"/>
      <c r="AG43" s="10"/>
      <c r="AH43" s="9"/>
      <c r="AI43" s="10"/>
      <c r="AJ43" s="9"/>
      <c r="AK43" s="9"/>
      <c r="AL43" s="9"/>
      <c r="AM43" s="10"/>
      <c r="AN43" s="9"/>
      <c r="AO43" s="11"/>
      <c r="AP43" s="12"/>
      <c r="AQ43" s="7" t="s">
        <v>27</v>
      </c>
      <c r="AR43" s="8"/>
      <c r="AS43" s="9"/>
      <c r="AT43" s="10"/>
      <c r="AU43" s="9"/>
      <c r="AV43" s="10"/>
      <c r="AW43" s="9"/>
      <c r="AX43" s="9"/>
      <c r="AY43" s="9"/>
      <c r="AZ43" s="10"/>
      <c r="BA43" s="9"/>
      <c r="BB43" s="11"/>
      <c r="BC43" s="12"/>
      <c r="BD43" s="7" t="s">
        <v>28</v>
      </c>
      <c r="BE43" s="8"/>
      <c r="BF43" s="9"/>
      <c r="BG43" s="10"/>
      <c r="BH43" s="9"/>
      <c r="BI43" s="10"/>
      <c r="BJ43" s="9"/>
      <c r="BK43" s="9"/>
      <c r="BL43" s="9"/>
      <c r="BM43" s="10"/>
      <c r="BN43" s="9"/>
      <c r="BO43" s="11"/>
      <c r="BP43" s="12"/>
      <c r="BQ43" s="7" t="s">
        <v>29</v>
      </c>
      <c r="BR43" s="8"/>
      <c r="BS43" s="9"/>
      <c r="BT43" s="10"/>
      <c r="BU43" s="9"/>
      <c r="BV43" s="10"/>
      <c r="BW43" s="9"/>
      <c r="BX43" s="9"/>
      <c r="BY43" s="9"/>
      <c r="BZ43" s="10"/>
      <c r="CA43" s="9"/>
      <c r="CB43" s="11"/>
      <c r="CC43" s="12"/>
    </row>
    <row r="44" spans="1:81" ht="23.25" customHeight="1" x14ac:dyDescent="0.25">
      <c r="A44" s="6">
        <v>45</v>
      </c>
      <c r="B44" s="7"/>
      <c r="C44" s="17"/>
      <c r="D44" s="7"/>
      <c r="E44" s="8"/>
      <c r="F44" s="9"/>
      <c r="G44" s="10"/>
      <c r="H44" s="9"/>
      <c r="I44" s="10"/>
      <c r="J44" s="9"/>
      <c r="K44" s="9"/>
      <c r="L44" s="9"/>
      <c r="M44" s="10"/>
      <c r="N44" s="9"/>
      <c r="O44" s="11"/>
      <c r="P44" s="12"/>
      <c r="Q44" s="7"/>
      <c r="R44" s="8"/>
      <c r="S44" s="9"/>
      <c r="T44" s="10"/>
      <c r="U44" s="9"/>
      <c r="V44" s="10"/>
      <c r="W44" s="9"/>
      <c r="X44" s="9"/>
      <c r="Y44" s="9"/>
      <c r="Z44" s="10"/>
      <c r="AA44" s="9"/>
      <c r="AB44" s="11"/>
      <c r="AC44" s="12"/>
      <c r="AD44" s="7"/>
      <c r="AE44" s="8"/>
      <c r="AF44" s="9"/>
      <c r="AG44" s="10"/>
      <c r="AH44" s="9"/>
      <c r="AI44" s="10"/>
      <c r="AJ44" s="9"/>
      <c r="AK44" s="9"/>
      <c r="AL44" s="9"/>
      <c r="AM44" s="10"/>
      <c r="AN44" s="9"/>
      <c r="AO44" s="11"/>
      <c r="AP44" s="12"/>
      <c r="AQ44" s="7" t="s">
        <v>27</v>
      </c>
      <c r="AR44" s="8"/>
      <c r="AS44" s="9"/>
      <c r="AT44" s="10"/>
      <c r="AU44" s="9"/>
      <c r="AV44" s="10"/>
      <c r="AW44" s="9"/>
      <c r="AX44" s="9"/>
      <c r="AY44" s="9"/>
      <c r="AZ44" s="10"/>
      <c r="BA44" s="9"/>
      <c r="BB44" s="11"/>
      <c r="BC44" s="12"/>
      <c r="BD44" s="7" t="s">
        <v>28</v>
      </c>
      <c r="BE44" s="8"/>
      <c r="BF44" s="9"/>
      <c r="BG44" s="10"/>
      <c r="BH44" s="9"/>
      <c r="BI44" s="10"/>
      <c r="BJ44" s="9"/>
      <c r="BK44" s="9"/>
      <c r="BL44" s="9"/>
      <c r="BM44" s="10"/>
      <c r="BN44" s="9"/>
      <c r="BO44" s="11"/>
      <c r="BP44" s="12"/>
      <c r="BQ44" s="7"/>
      <c r="BR44" s="8"/>
      <c r="BS44" s="9"/>
      <c r="BT44" s="10"/>
      <c r="BU44" s="9"/>
      <c r="BV44" s="10"/>
      <c r="BW44" s="9"/>
      <c r="BX44" s="9"/>
      <c r="BY44" s="9"/>
      <c r="BZ44" s="10"/>
      <c r="CA44" s="9"/>
      <c r="CB44" s="11"/>
      <c r="CC44" s="12"/>
    </row>
    <row r="45" spans="1:81" ht="15.75" x14ac:dyDescent="0.25">
      <c r="A45" s="23">
        <v>46</v>
      </c>
      <c r="B45" s="7"/>
      <c r="C45" s="22"/>
      <c r="D45" s="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7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2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4"/>
      <c r="BK45" s="21"/>
      <c r="BL45" s="21"/>
      <c r="BM45" s="21"/>
      <c r="BN45" s="21"/>
      <c r="BO45" s="21"/>
      <c r="BP45" s="21"/>
      <c r="BQ45" s="7"/>
      <c r="BR45" s="8"/>
      <c r="BS45" s="18"/>
      <c r="BT45" s="10"/>
      <c r="BU45" s="18"/>
      <c r="BV45" s="10"/>
      <c r="BW45" s="18"/>
      <c r="BX45" s="18"/>
      <c r="BY45" s="18"/>
      <c r="BZ45" s="10"/>
      <c r="CA45" s="18"/>
      <c r="CB45" s="19"/>
      <c r="CC45" s="20"/>
    </row>
    <row r="46" spans="1:81" ht="15.75" x14ac:dyDescent="0.25">
      <c r="A46" s="23">
        <v>47</v>
      </c>
      <c r="B46" s="7"/>
      <c r="C46" s="22"/>
      <c r="D46" s="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7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12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4"/>
      <c r="BK46" s="21"/>
      <c r="BL46" s="21"/>
      <c r="BM46" s="21"/>
      <c r="BN46" s="21"/>
      <c r="BO46" s="21"/>
      <c r="BP46" s="21"/>
      <c r="BQ46" s="7"/>
      <c r="BR46" s="21"/>
      <c r="BS46" s="21"/>
      <c r="BT46" s="21"/>
      <c r="BU46" s="21"/>
      <c r="BV46" s="21"/>
      <c r="BW46" s="21"/>
      <c r="BX46" s="21"/>
      <c r="BY46" s="21"/>
      <c r="BZ46" s="10"/>
      <c r="CA46" s="18"/>
      <c r="CB46" s="21"/>
      <c r="CC46" s="21"/>
    </row>
    <row r="47" spans="1:81" ht="15.75" x14ac:dyDescent="0.25">
      <c r="A47" s="23">
        <v>48</v>
      </c>
      <c r="B47" s="7"/>
      <c r="C47" s="22"/>
      <c r="D47" s="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7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2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4"/>
      <c r="BK47" s="21"/>
      <c r="BL47" s="21"/>
      <c r="BM47" s="21"/>
      <c r="BN47" s="21"/>
      <c r="BO47" s="21"/>
      <c r="BP47" s="21"/>
      <c r="BQ47" s="7"/>
      <c r="BR47" s="21"/>
      <c r="BS47" s="21"/>
      <c r="BT47" s="21"/>
      <c r="BU47" s="21"/>
      <c r="BV47" s="21"/>
      <c r="BW47" s="21"/>
      <c r="BX47" s="21"/>
      <c r="BY47" s="21"/>
      <c r="BZ47" s="10"/>
      <c r="CA47" s="18"/>
      <c r="CB47" s="21"/>
      <c r="CC47" s="21"/>
    </row>
    <row r="48" spans="1:81" ht="21" customHeight="1" x14ac:dyDescent="0.25">
      <c r="A48" s="23">
        <v>48</v>
      </c>
      <c r="B48" s="29"/>
      <c r="C48" s="17"/>
      <c r="D48" s="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7"/>
      <c r="R48" s="8"/>
      <c r="S48" s="9"/>
      <c r="T48" s="10"/>
      <c r="U48" s="9"/>
      <c r="V48" s="10"/>
      <c r="W48" s="9"/>
      <c r="X48" s="9"/>
      <c r="Y48" s="9"/>
      <c r="Z48" s="10"/>
      <c r="AA48" s="9"/>
      <c r="AB48" s="11"/>
      <c r="AC48" s="12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</row>
    <row r="49" spans="1:29" ht="20.25" customHeight="1" x14ac:dyDescent="0.25">
      <c r="A49" s="23">
        <v>48</v>
      </c>
      <c r="B49" s="29"/>
      <c r="C49" s="17"/>
      <c r="D49" s="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7"/>
      <c r="R49" s="25"/>
      <c r="S49" s="26"/>
      <c r="T49" s="27"/>
      <c r="U49" s="26"/>
      <c r="V49" s="27"/>
      <c r="W49" s="26"/>
      <c r="X49" s="26"/>
      <c r="Y49" s="26"/>
      <c r="Z49" s="27"/>
      <c r="AA49" s="26"/>
      <c r="AB49" s="28"/>
      <c r="AC49" s="12"/>
    </row>
  </sheetData>
  <mergeCells count="30">
    <mergeCell ref="BR1:BS1"/>
    <mergeCell ref="BT1:BU1"/>
    <mergeCell ref="BV1:BW1"/>
    <mergeCell ref="BX1:BY1"/>
    <mergeCell ref="BZ1:CA1"/>
    <mergeCell ref="BE1:BF1"/>
    <mergeCell ref="BG1:BH1"/>
    <mergeCell ref="BI1:BJ1"/>
    <mergeCell ref="BK1:BL1"/>
    <mergeCell ref="BM1:BN1"/>
    <mergeCell ref="AE1:AF1"/>
    <mergeCell ref="AG1:AH1"/>
    <mergeCell ref="AI1:AJ1"/>
    <mergeCell ref="AK1:AL1"/>
    <mergeCell ref="AM1:AN1"/>
    <mergeCell ref="E1:F1"/>
    <mergeCell ref="G1:H1"/>
    <mergeCell ref="I1:J1"/>
    <mergeCell ref="K1:L1"/>
    <mergeCell ref="M1:N1"/>
    <mergeCell ref="R1:S1"/>
    <mergeCell ref="T1:U1"/>
    <mergeCell ref="V1:W1"/>
    <mergeCell ref="X1:Y1"/>
    <mergeCell ref="Z1:AA1"/>
    <mergeCell ref="AR1:AS1"/>
    <mergeCell ref="AT1:AU1"/>
    <mergeCell ref="AV1:AW1"/>
    <mergeCell ref="AX1:AY1"/>
    <mergeCell ref="AZ1:BA1"/>
  </mergeCells>
  <conditionalFormatting sqref="F2:F20 N2:O20 H2:H20 J2:L20 S2:S20 AA2:AB20 U2:U20 W2:Y20 AF2:AF20 AN2:AO20 AH2:AH20 AJ2:AL20 AS2:AS20 BA2:BB20 AU2:AU20 AW2:AY20 BS2:BS20 CA2:CB20 BU2:BU20 BW2:BY20 BF2:BF20 BN2:BO20 BH2:BH20 BJ2:BL20">
    <cfRule type="cellIs" dxfId="31" priority="46" operator="equal">
      <formula>0</formula>
    </cfRule>
  </conditionalFormatting>
  <conditionalFormatting sqref="BS2:BS16 CA2:CB16 BU2:BU16 BW2:BY16">
    <cfRule type="cellIs" dxfId="30" priority="29" operator="equal">
      <formula>0</formula>
    </cfRule>
  </conditionalFormatting>
  <conditionalFormatting sqref="AS2:AS22 BA2:BB22 AU2:AU22 AW2:AY22">
    <cfRule type="cellIs" dxfId="29" priority="28" operator="equal">
      <formula>0</formula>
    </cfRule>
  </conditionalFormatting>
  <conditionalFormatting sqref="BF2:BF16 BN2:BO16 BH2:BH16 BJ2:BL16">
    <cfRule type="cellIs" dxfId="28" priority="27" operator="equal">
      <formula>0</formula>
    </cfRule>
  </conditionalFormatting>
  <conditionalFormatting sqref="S2:S16 AA2:AB16 U2:U16 W2:Y16">
    <cfRule type="cellIs" dxfId="27" priority="26" operator="equal">
      <formula>0</formula>
    </cfRule>
  </conditionalFormatting>
  <conditionalFormatting sqref="AF2:AF16 AN2:AO16 AH2:AH16 AJ2:AL16">
    <cfRule type="cellIs" dxfId="26" priority="25" operator="equal">
      <formula>0</formula>
    </cfRule>
  </conditionalFormatting>
  <conditionalFormatting sqref="AF18 AN18:AO18 AH18 AJ18:AL18">
    <cfRule type="cellIs" dxfId="25" priority="24" operator="equal">
      <formula>0</formula>
    </cfRule>
  </conditionalFormatting>
  <conditionalFormatting sqref="BF21:BF25 BN21:BO25 BH21:BH25 BJ21:BL25">
    <cfRule type="cellIs" dxfId="24" priority="23" operator="equal">
      <formula>0</formula>
    </cfRule>
  </conditionalFormatting>
  <conditionalFormatting sqref="F2:F20 N2:O20 H2:H20 J2:L20">
    <cfRule type="cellIs" dxfId="23" priority="22" operator="equal">
      <formula>0</formula>
    </cfRule>
  </conditionalFormatting>
  <conditionalFormatting sqref="S2:S22 AA2:AB22 U2:U22 W2:Y22">
    <cfRule type="cellIs" dxfId="22" priority="21" operator="equal">
      <formula>0</formula>
    </cfRule>
  </conditionalFormatting>
  <conditionalFormatting sqref="AF2:AF24 AN2:AO24 AH2:AH24 AJ2:AL24">
    <cfRule type="cellIs" dxfId="21" priority="20" operator="equal">
      <formula>0</formula>
    </cfRule>
  </conditionalFormatting>
  <conditionalFormatting sqref="AS2:AS22 BA2:BB22 AU2:AU22 AW2:AY22">
    <cfRule type="cellIs" dxfId="20" priority="19" operator="equal">
      <formula>0</formula>
    </cfRule>
  </conditionalFormatting>
  <conditionalFormatting sqref="BF2:BF20 BN2:BO20 BH2:BH20 BJ2:BL20">
    <cfRule type="cellIs" dxfId="19" priority="18" operator="equal">
      <formula>0</formula>
    </cfRule>
  </conditionalFormatting>
  <conditionalFormatting sqref="BS2:BS23 CA2:CB23 BU2:BU23 BW2:BY23">
    <cfRule type="cellIs" dxfId="18" priority="17" operator="equal">
      <formula>0</formula>
    </cfRule>
  </conditionalFormatting>
  <conditionalFormatting sqref="BS20 CA20:CB20 BU20 BW20:BY20">
    <cfRule type="cellIs" dxfId="17" priority="16" operator="equal">
      <formula>0</formula>
    </cfRule>
  </conditionalFormatting>
  <conditionalFormatting sqref="AS20 BA20:BB20 AU20 AW20:AY20">
    <cfRule type="cellIs" dxfId="16" priority="15" operator="equal">
      <formula>0</formula>
    </cfRule>
  </conditionalFormatting>
  <conditionalFormatting sqref="AF20 AN20:AO20 AH20 AJ20:AL20">
    <cfRule type="cellIs" dxfId="15" priority="14" operator="equal">
      <formula>0</formula>
    </cfRule>
  </conditionalFormatting>
  <conditionalFormatting sqref="F20 N20:O20 H20 J20:L20">
    <cfRule type="cellIs" dxfId="14" priority="13" operator="equal">
      <formula>0</formula>
    </cfRule>
  </conditionalFormatting>
  <conditionalFormatting sqref="H2:H23 F2:F23 N2:O23 J2:L23">
    <cfRule type="cellIs" dxfId="13" priority="12" operator="equal">
      <formula>0</formula>
    </cfRule>
  </conditionalFormatting>
  <conditionalFormatting sqref="S2:S24 U2:U24 W2:Y24 AA2:AB24">
    <cfRule type="cellIs" dxfId="12" priority="11" stopIfTrue="1" operator="equal">
      <formula>0</formula>
    </cfRule>
  </conditionalFormatting>
  <conditionalFormatting sqref="AJ2:AL20 AH2:AH20 AN2:AO20 AF2:AF20">
    <cfRule type="cellIs" dxfId="11" priority="10" operator="equal">
      <formula>0</formula>
    </cfRule>
  </conditionalFormatting>
  <conditionalFormatting sqref="AW2:AY20 AU2:AU20 BA2:BB20 AS2:AS20">
    <cfRule type="cellIs" dxfId="10" priority="9" operator="equal">
      <formula>0</formula>
    </cfRule>
  </conditionalFormatting>
  <conditionalFormatting sqref="BF2:BF23 BN2:BO23 BH2:BH23 BJ2:BL23">
    <cfRule type="cellIs" dxfId="9" priority="8" operator="equal">
      <formula>0</formula>
    </cfRule>
  </conditionalFormatting>
  <conditionalFormatting sqref="BW2:BY22 BU2:BU22 CA2:CB22 BS2:BS22">
    <cfRule type="cellIs" dxfId="8" priority="7" operator="equal">
      <formula>0</formula>
    </cfRule>
  </conditionalFormatting>
  <conditionalFormatting sqref="F2:F22 J2:L22 H2:H22 N2:O22">
    <cfRule type="cellIs" dxfId="7" priority="6" operator="equal">
      <formula>0</formula>
    </cfRule>
  </conditionalFormatting>
  <conditionalFormatting sqref="AA2:AB8 AA10:AB17 U2:U8 U10:U17 S2:S8 S10:S17 W2:Y8 W10:Y17">
    <cfRule type="cellIs" dxfId="6" priority="5" operator="equal">
      <formula>0</formula>
    </cfRule>
  </conditionalFormatting>
  <conditionalFormatting sqref="AJ2:AL21 AF2:AF21 AH2:AH21 AN2:AO21">
    <cfRule type="cellIs" dxfId="5" priority="4" operator="equal">
      <formula>0</formula>
    </cfRule>
  </conditionalFormatting>
  <conditionalFormatting sqref="AS2:AS16 AW2:AY16 AU2:AU16 BA2:BB16">
    <cfRule type="cellIs" dxfId="4" priority="3" operator="equal">
      <formula>0</formula>
    </cfRule>
  </conditionalFormatting>
  <conditionalFormatting sqref="BF2:BF26 BJ2:BL26 BH2:BH26 BN2:BO26">
    <cfRule type="cellIs" dxfId="3" priority="2" operator="equal">
      <formula>0</formula>
    </cfRule>
  </conditionalFormatting>
  <conditionalFormatting sqref="BS2:BS16 BW2:BY16 BU2:BU16 CA2:CB16">
    <cfRule type="cellIs" dxfId="2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" r:id="rId4" name="Button 1">
              <controlPr defaultSize="0" print="0" autoFill="0" autoPict="0" macro="[1]!Button1_Click">
                <anchor moveWithCells="1" sizeWithCells="1">
                  <from>
                    <xdr:col>9</xdr:col>
                    <xdr:colOff>19050</xdr:colOff>
                    <xdr:row>41</xdr:row>
                    <xdr:rowOff>219075</xdr:rowOff>
                  </from>
                  <to>
                    <xdr:col>11</xdr:col>
                    <xdr:colOff>342900</xdr:colOff>
                    <xdr:row>43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showGridLines="0" showRowColHeaders="0" tabSelected="1" zoomScaleNormal="100" workbookViewId="0">
      <selection activeCell="L6" sqref="L6"/>
    </sheetView>
  </sheetViews>
  <sheetFormatPr defaultRowHeight="15" x14ac:dyDescent="0.25"/>
  <cols>
    <col min="10" max="11" width="8.85546875" customWidth="1"/>
    <col min="13" max="13" width="12.140625" customWidth="1"/>
    <col min="14" max="14" width="4.7109375" customWidth="1"/>
  </cols>
  <sheetData>
    <row r="1" spans="1:15" x14ac:dyDescent="0.25">
      <c r="O1" s="34" t="s">
        <v>11</v>
      </c>
    </row>
    <row r="2" spans="1:15" x14ac:dyDescent="0.25">
      <c r="O2" s="34" t="s">
        <v>12</v>
      </c>
    </row>
    <row r="4" spans="1:15" ht="15.75" thickBo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t="s">
        <v>13</v>
      </c>
      <c r="M4" s="36"/>
      <c r="N4" s="36"/>
    </row>
    <row r="5" spans="1:15" ht="19.5" thickBot="1" x14ac:dyDescent="0.35">
      <c r="E5" s="37" t="s">
        <v>14</v>
      </c>
      <c r="L5" s="73">
        <v>1290</v>
      </c>
      <c r="M5" s="74"/>
      <c r="N5" s="39"/>
    </row>
    <row r="6" spans="1:15" ht="15.75" x14ac:dyDescent="0.25">
      <c r="E6" s="38"/>
      <c r="O6" s="34" t="s">
        <v>15</v>
      </c>
    </row>
    <row r="7" spans="1:15" ht="15.75" x14ac:dyDescent="0.25">
      <c r="C7" s="75" t="s">
        <v>16</v>
      </c>
      <c r="D7" s="76"/>
      <c r="E7" s="76"/>
      <c r="F7" s="77"/>
      <c r="G7" s="75" t="s">
        <v>17</v>
      </c>
      <c r="H7" s="76"/>
      <c r="I7" s="77"/>
      <c r="J7" s="75" t="s">
        <v>22</v>
      </c>
      <c r="K7" s="76"/>
      <c r="L7" s="77"/>
      <c r="O7" s="34" t="s">
        <v>18</v>
      </c>
    </row>
    <row r="8" spans="1:15" ht="15.75" x14ac:dyDescent="0.25">
      <c r="C8" s="67" t="str">
        <f>VLOOKUP($L$5,ASS,3,FALSE)</f>
        <v xml:space="preserve">ΑΝΟΡΓΑΝΗ - ΟΡΓΑΝΙΚΗ ΧΗΜΕΙΑ </v>
      </c>
      <c r="D8" s="68"/>
      <c r="E8" s="68"/>
      <c r="F8" s="69"/>
      <c r="G8" s="70">
        <f>VLOOKUP($L$5,ASS,14,FALSE)</f>
        <v>76.349999999999994</v>
      </c>
      <c r="H8" s="71"/>
      <c r="I8" s="72"/>
      <c r="J8" s="78">
        <f t="shared" ref="J8:J13" si="0">IF(G8&gt;=50,VLOOKUP(C8,MATH,2,FALSE),0)</f>
        <v>4</v>
      </c>
      <c r="K8" s="79"/>
      <c r="L8" s="80"/>
    </row>
    <row r="9" spans="1:15" ht="15.75" x14ac:dyDescent="0.25">
      <c r="C9" s="67" t="str">
        <f>VLOOKUP($L$5,ASS,16,FALSE)</f>
        <v>Α ΒΟΗΘΕΙΕΣ</v>
      </c>
      <c r="D9" s="68"/>
      <c r="E9" s="68"/>
      <c r="F9" s="69"/>
      <c r="G9" s="70">
        <f>VLOOKUP($L$5,ASS,27,FALSE)</f>
        <v>71.8</v>
      </c>
      <c r="H9" s="71"/>
      <c r="I9" s="72"/>
      <c r="J9" s="78">
        <f t="shared" si="0"/>
        <v>2</v>
      </c>
      <c r="K9" s="79"/>
      <c r="L9" s="80"/>
      <c r="O9" s="34" t="s">
        <v>19</v>
      </c>
    </row>
    <row r="10" spans="1:15" ht="15.75" x14ac:dyDescent="0.25">
      <c r="C10" s="67" t="str">
        <f>VLOOKUP($L$5,ASS,29,FALSE)</f>
        <v>ΔΕΡΜΑΤΟΛΟΓΙΑ ΙΙ</v>
      </c>
      <c r="D10" s="68"/>
      <c r="E10" s="68"/>
      <c r="F10" s="69"/>
      <c r="G10" s="70">
        <f>VLOOKUP($L$5,ASS,40,FALSE)</f>
        <v>63.849999999999994</v>
      </c>
      <c r="H10" s="71"/>
      <c r="I10" s="72"/>
      <c r="J10" s="78">
        <f t="shared" si="0"/>
        <v>5</v>
      </c>
      <c r="K10" s="79"/>
      <c r="L10" s="80"/>
      <c r="O10" s="34" t="s">
        <v>20</v>
      </c>
    </row>
    <row r="11" spans="1:15" ht="15.75" x14ac:dyDescent="0.25">
      <c r="C11" s="67" t="str">
        <f>VLOOKUP($L$5,ASS,42,FALSE)</f>
        <v>ΤΕΝΙΚΗ ΨΙΜΥΘΙΩΣΗ ΘΕΑΜΑΤΟΣ</v>
      </c>
      <c r="D11" s="68"/>
      <c r="E11" s="68"/>
      <c r="F11" s="69"/>
      <c r="G11" s="70">
        <f>VLOOKUP($L$5,ASS,53,FALSE)</f>
        <v>84.1</v>
      </c>
      <c r="H11" s="71"/>
      <c r="I11" s="72"/>
      <c r="J11" s="78">
        <f t="shared" si="0"/>
        <v>5</v>
      </c>
      <c r="K11" s="79"/>
      <c r="L11" s="80"/>
    </row>
    <row r="12" spans="1:15" ht="15.75" x14ac:dyDescent="0.25">
      <c r="C12" s="67" t="str">
        <f>VLOOKUP($L$5,ASS,55,FALSE)</f>
        <v>ΚΟΣΜΗΤΟΛΟΓΙΑ Ι</v>
      </c>
      <c r="D12" s="68"/>
      <c r="E12" s="68"/>
      <c r="F12" s="69"/>
      <c r="G12" s="70">
        <f>VLOOKUP($L$5,ASS,66,FALSE)</f>
        <v>68.099999999999994</v>
      </c>
      <c r="H12" s="71"/>
      <c r="I12" s="72"/>
      <c r="J12" s="78">
        <f t="shared" si="0"/>
        <v>7</v>
      </c>
      <c r="K12" s="79"/>
      <c r="L12" s="80"/>
    </row>
    <row r="13" spans="1:15" ht="15.75" x14ac:dyDescent="0.25">
      <c r="C13" s="67" t="str">
        <f>VLOOKUP($L$5,ASS,68,FALSE)</f>
        <v>ΑΙΣ. ΠΡΟΣΩΠΟΥ ΙΙ</v>
      </c>
      <c r="D13" s="68"/>
      <c r="E13" s="68"/>
      <c r="F13" s="69"/>
      <c r="G13" s="70">
        <f>VLOOKUP($L$5,ASS,79,FALSE)</f>
        <v>91</v>
      </c>
      <c r="H13" s="71"/>
      <c r="I13" s="72"/>
      <c r="J13" s="78">
        <f t="shared" si="0"/>
        <v>7</v>
      </c>
      <c r="K13" s="79"/>
      <c r="L13" s="80"/>
    </row>
    <row r="14" spans="1:15" ht="15.75" thickBot="1" x14ac:dyDescent="0.3">
      <c r="K14" s="40"/>
    </row>
    <row r="15" spans="1:15" ht="15.75" thickBot="1" x14ac:dyDescent="0.3">
      <c r="G15" s="64">
        <f>AVERAGEIF(G5:I13,"&lt;&gt;0")</f>
        <v>75.86666666666666</v>
      </c>
      <c r="H15" s="65"/>
      <c r="I15" s="66"/>
      <c r="J15" s="60">
        <f>SUM(J8:L13)</f>
        <v>30</v>
      </c>
      <c r="K15" s="61"/>
      <c r="L15" s="62"/>
    </row>
    <row r="16" spans="1:15" x14ac:dyDescent="0.25">
      <c r="G16" s="63" t="s">
        <v>21</v>
      </c>
      <c r="H16" s="63"/>
      <c r="I16" s="63"/>
      <c r="J16" s="63" t="s">
        <v>23</v>
      </c>
      <c r="K16" s="63"/>
      <c r="L16" s="63"/>
    </row>
  </sheetData>
  <sheetProtection selectLockedCells="1"/>
  <mergeCells count="26">
    <mergeCell ref="J10:L10"/>
    <mergeCell ref="J11:L11"/>
    <mergeCell ref="J12:L12"/>
    <mergeCell ref="J13:L13"/>
    <mergeCell ref="C9:F9"/>
    <mergeCell ref="G9:I9"/>
    <mergeCell ref="J9:L9"/>
    <mergeCell ref="C10:F10"/>
    <mergeCell ref="G10:I10"/>
    <mergeCell ref="C11:F11"/>
    <mergeCell ref="G11:I11"/>
    <mergeCell ref="C12:F12"/>
    <mergeCell ref="G12:I12"/>
    <mergeCell ref="L5:M5"/>
    <mergeCell ref="C7:F7"/>
    <mergeCell ref="G7:I7"/>
    <mergeCell ref="C8:F8"/>
    <mergeCell ref="G8:I8"/>
    <mergeCell ref="J7:L7"/>
    <mergeCell ref="J8:L8"/>
    <mergeCell ref="J15:L15"/>
    <mergeCell ref="G16:I16"/>
    <mergeCell ref="J16:L16"/>
    <mergeCell ref="G15:I15"/>
    <mergeCell ref="C13:F13"/>
    <mergeCell ref="G13:I13"/>
  </mergeCells>
  <conditionalFormatting sqref="G8:G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>
      <selection activeCell="B7" sqref="B7"/>
    </sheetView>
  </sheetViews>
  <sheetFormatPr defaultRowHeight="15" x14ac:dyDescent="0.25"/>
  <cols>
    <col min="1" max="1" width="35.42578125" bestFit="1" customWidth="1"/>
  </cols>
  <sheetData>
    <row r="1" spans="1:4" ht="16.5" thickTop="1" thickBot="1" x14ac:dyDescent="0.3">
      <c r="A1" t="s">
        <v>30</v>
      </c>
      <c r="B1" s="42">
        <v>4</v>
      </c>
      <c r="C1" s="41"/>
      <c r="D1" s="41"/>
    </row>
    <row r="2" spans="1:4" ht="16.5" thickTop="1" thickBot="1" x14ac:dyDescent="0.3">
      <c r="A2" t="s">
        <v>32</v>
      </c>
      <c r="B2" s="43">
        <v>2</v>
      </c>
      <c r="C2" s="41"/>
      <c r="D2" s="41"/>
    </row>
    <row r="3" spans="1:4" ht="16.5" thickTop="1" thickBot="1" x14ac:dyDescent="0.3">
      <c r="A3" t="s">
        <v>33</v>
      </c>
      <c r="B3" s="43">
        <v>5</v>
      </c>
      <c r="C3" s="41"/>
      <c r="D3" s="41"/>
    </row>
    <row r="4" spans="1:4" ht="16.5" thickTop="1" thickBot="1" x14ac:dyDescent="0.3">
      <c r="A4" t="s">
        <v>34</v>
      </c>
      <c r="B4" s="43">
        <v>5</v>
      </c>
      <c r="C4" s="41"/>
      <c r="D4" s="41"/>
    </row>
    <row r="5" spans="1:4" ht="16.5" thickTop="1" thickBot="1" x14ac:dyDescent="0.3">
      <c r="A5" t="s">
        <v>35</v>
      </c>
      <c r="B5" s="43">
        <v>7</v>
      </c>
      <c r="C5" s="41"/>
      <c r="D5" s="41"/>
    </row>
    <row r="6" spans="1:4" ht="16.5" thickTop="1" thickBot="1" x14ac:dyDescent="0.3">
      <c r="A6" t="s">
        <v>36</v>
      </c>
      <c r="B6" s="44">
        <v>7</v>
      </c>
      <c r="C6" s="41"/>
      <c r="D6" s="41"/>
    </row>
    <row r="7" spans="1:4" ht="15.75" thickTop="1" x14ac:dyDescent="0.25">
      <c r="B7" s="45"/>
      <c r="C7" s="41"/>
      <c r="D7" s="41"/>
    </row>
    <row r="8" spans="1:4" x14ac:dyDescent="0.25">
      <c r="B8" s="41"/>
      <c r="C8" s="41"/>
      <c r="D8" s="41"/>
    </row>
    <row r="9" spans="1:4" x14ac:dyDescent="0.25">
      <c r="B9" s="41"/>
      <c r="C9" s="41"/>
      <c r="D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aa</vt:lpstr>
      <vt:lpstr>AAA</vt:lpstr>
      <vt:lpstr>AAAA</vt:lpstr>
      <vt:lpstr>AISTH2</vt:lpstr>
      <vt:lpstr>ASS</vt:lpstr>
      <vt:lpstr>MATH</vt:lpstr>
      <vt:lpstr>Sheet1!Print_Titles</vt:lpstr>
      <vt:lpstr>TT</vt:lpstr>
      <vt:lpstr>WWW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Gumnasio Episkopis</cp:lastModifiedBy>
  <cp:lastPrinted>2015-02-10T17:25:12Z</cp:lastPrinted>
  <dcterms:created xsi:type="dcterms:W3CDTF">2011-06-01T14:00:52Z</dcterms:created>
  <dcterms:modified xsi:type="dcterms:W3CDTF">2018-07-12T18:36:51Z</dcterms:modified>
</cp:coreProperties>
</file>