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8" i="1"/>
  <c r="J18"/>
  <c r="H18"/>
  <c r="F18"/>
  <c r="L18" s="1"/>
  <c r="K18" s="1"/>
  <c r="N17"/>
  <c r="J17"/>
  <c r="H17"/>
  <c r="F17"/>
  <c r="L17" s="1"/>
  <c r="O18" l="1"/>
  <c r="K17"/>
  <c r="O17"/>
  <c r="P17" s="1"/>
  <c r="N16"/>
  <c r="N15"/>
  <c r="N14"/>
  <c r="N13"/>
  <c r="N12"/>
  <c r="N11"/>
  <c r="N10"/>
  <c r="N9"/>
  <c r="N8"/>
  <c r="N7"/>
  <c r="N6"/>
  <c r="N5"/>
  <c r="N4"/>
  <c r="N3"/>
  <c r="N2"/>
  <c r="H16"/>
  <c r="H15"/>
  <c r="H14"/>
  <c r="H13"/>
  <c r="H12"/>
  <c r="H11"/>
  <c r="H10"/>
  <c r="H9"/>
  <c r="H8"/>
  <c r="H7"/>
  <c r="H6"/>
  <c r="H5"/>
  <c r="H4"/>
  <c r="H3"/>
  <c r="H2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J5"/>
  <c r="F5"/>
  <c r="J4"/>
  <c r="F4"/>
  <c r="J3"/>
  <c r="F3"/>
  <c r="J2"/>
  <c r="F2"/>
  <c r="O5" l="1"/>
  <c r="O4"/>
  <c r="O6"/>
  <c r="O12"/>
  <c r="O15"/>
  <c r="O14"/>
  <c r="O13"/>
  <c r="O11"/>
  <c r="O10"/>
  <c r="O9"/>
  <c r="O8"/>
  <c r="O7"/>
  <c r="O3"/>
  <c r="O16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P11"/>
  <c r="O31"/>
  <c r="P15"/>
  <c r="O46"/>
  <c r="O42"/>
  <c r="O38"/>
  <c r="O34"/>
  <c r="O30"/>
  <c r="O26"/>
  <c r="O22"/>
  <c r="P14"/>
  <c r="P10"/>
  <c r="P6"/>
  <c r="P2"/>
  <c r="O44"/>
  <c r="O40"/>
  <c r="O36"/>
  <c r="O32"/>
  <c r="O28"/>
  <c r="O24"/>
  <c r="O20"/>
  <c r="P16"/>
  <c r="P12"/>
  <c r="P8"/>
  <c r="O45"/>
  <c r="O41"/>
  <c r="O37"/>
  <c r="O33"/>
  <c r="O29"/>
  <c r="O25"/>
  <c r="O21"/>
  <c r="P13"/>
  <c r="P9"/>
  <c r="P5"/>
</calcChain>
</file>

<file path=xl/sharedStrings.xml><?xml version="1.0" encoding="utf-8"?>
<sst xmlns="http://schemas.openxmlformats.org/spreadsheetml/2006/main" count="44" uniqueCount="29">
  <si>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</si>
  <si>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</si>
  <si>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</si>
  <si>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</si>
  <si>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</si>
  <si>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</si>
  <si>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Z' ΕΞΑΜΗΝΟ</t>
  </si>
  <si>
    <t>Θεοδώρου Στέφανος</t>
  </si>
  <si>
    <t>Θεοχάρους Μιχαέλλα</t>
  </si>
  <si>
    <t>Ιωάννου Αντρέας</t>
  </si>
  <si>
    <t>Κίτσιου Άντρια</t>
  </si>
  <si>
    <t>Κώστα Μιχάλης</t>
  </si>
  <si>
    <t>Λεωνίδου Ελένη</t>
  </si>
  <si>
    <t>Μενελάου Μαρίνος</t>
  </si>
  <si>
    <t>Μπήκς Βικτώρια</t>
  </si>
  <si>
    <t>Παντελή Ρεβέκκα</t>
  </si>
  <si>
    <t>Σάββα Άντρια</t>
  </si>
  <si>
    <t>Σωτηριάδης Δημήτρης</t>
  </si>
  <si>
    <t>Φελλά Ιωάννα</t>
  </si>
  <si>
    <t>Φιλίππου Μαρία</t>
  </si>
  <si>
    <t>Φιλίππου Ραφαήλ</t>
  </si>
  <si>
    <t>Χριστοδουλίδης Κωνσταντίνος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</si>
  <si>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</si>
  <si>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</si>
  <si>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</si>
  <si>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</si>
  <si>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ΕΡΓΟΦΥΣΙΟΛΟΓΙΑ-ΕΡΓΟΜΕΤΡΙΑ-ΔΙΑΤΡΟΦΗ</t>
  </si>
  <si>
    <t>ΕRASMUS</t>
  </si>
  <si>
    <t xml:space="preserve">Πάφιου Ραφαέλα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</si>
</sst>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double">
        <color indexed="12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vertical="top" wrapText="1"/>
    </xf>
    <xf numFmtId="0" fontId="0" fillId="2" borderId="2" xfId="0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1" fontId="9" fillId="0" borderId="11" xfId="1" applyNumberFormat="1" applyFont="1" applyBorder="1" applyAlignment="1" applyProtection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93" customHeight="1" thickBot="1">
      <c r="A1" s="1" t="s">
        <v>0</v>
      </c>
      <c r="B1" s="2" t="s">
        <v>1</v>
      </c>
      <c r="C1" s="1" t="s">
        <v>2</v>
      </c>
      <c r="D1" s="3" t="s">
        <v>6</v>
      </c>
      <c r="E1" s="30" t="s">
        <v>22</v>
      </c>
      <c r="F1" s="31"/>
      <c r="G1" s="30" t="s">
        <v>23</v>
      </c>
      <c r="H1" s="31"/>
      <c r="I1" s="30" t="s">
        <v>24</v>
      </c>
      <c r="J1" s="31"/>
      <c r="K1" s="30" t="s">
        <v>3</v>
      </c>
      <c r="L1" s="31"/>
      <c r="M1" s="30" t="s">
        <v>25</v>
      </c>
      <c r="N1" s="31"/>
      <c r="O1" s="4" t="s">
        <v>4</v>
      </c>
      <c r="P1" s="5" t="s">
        <v>5</v>
      </c>
    </row>
    <row r="2" spans="1:16" ht="43.5" customHeight="1" thickBot="1">
      <c r="A2" s="6">
        <v>1</v>
      </c>
      <c r="B2" s="19">
        <v>1163</v>
      </c>
      <c r="C2" s="20" t="s">
        <v>7</v>
      </c>
      <c r="D2" s="7" t="s">
        <v>26</v>
      </c>
      <c r="E2" s="13">
        <v>60</v>
      </c>
      <c r="F2" s="15">
        <f>E2*10%</f>
        <v>6</v>
      </c>
      <c r="G2" s="9">
        <v>76</v>
      </c>
      <c r="H2" s="15">
        <f>G2*20%</f>
        <v>15.200000000000001</v>
      </c>
      <c r="I2" s="9">
        <v>100</v>
      </c>
      <c r="J2" s="15">
        <f t="shared" ref="J2:J46" si="0">I2*20%</f>
        <v>20</v>
      </c>
      <c r="K2" s="15">
        <f>L2*100/40</f>
        <v>103</v>
      </c>
      <c r="L2" s="15">
        <f>SUM(F2+H2+J2)</f>
        <v>41.2</v>
      </c>
      <c r="M2" s="9">
        <v>83</v>
      </c>
      <c r="N2" s="15">
        <f>M2*50%</f>
        <v>41.5</v>
      </c>
      <c r="O2" s="16">
        <f>SUM(N2+J2+H2+F2)</f>
        <v>82.7</v>
      </c>
      <c r="P2" s="18" t="str">
        <f>IF(O2&gt;=50,"Προάγεται","Απορίπτεται")</f>
        <v>Προάγεται</v>
      </c>
    </row>
    <row r="3" spans="1:16" ht="43.5" customHeight="1" thickBot="1">
      <c r="A3" s="6">
        <v>2</v>
      </c>
      <c r="B3" s="21">
        <v>1148</v>
      </c>
      <c r="C3" s="22" t="s">
        <v>8</v>
      </c>
      <c r="D3" s="7" t="s">
        <v>26</v>
      </c>
      <c r="E3" s="13">
        <v>60</v>
      </c>
      <c r="F3" s="15">
        <f t="shared" ref="F3:F46" si="1">E3*10%</f>
        <v>6</v>
      </c>
      <c r="G3" s="9">
        <v>53</v>
      </c>
      <c r="H3" s="15">
        <f t="shared" ref="H3:H16" si="2">G3*20%</f>
        <v>10.600000000000001</v>
      </c>
      <c r="I3" s="9">
        <v>100</v>
      </c>
      <c r="J3" s="15">
        <f t="shared" si="0"/>
        <v>20</v>
      </c>
      <c r="K3" s="15">
        <f t="shared" ref="K3:K46" si="3">L3*100/40</f>
        <v>91.5</v>
      </c>
      <c r="L3" s="15">
        <f t="shared" ref="L3:L46" si="4">SUM(F3+H3+J3)</f>
        <v>36.6</v>
      </c>
      <c r="M3" s="9">
        <v>45</v>
      </c>
      <c r="N3" s="15">
        <f t="shared" ref="N3:N16" si="5">M3*50%</f>
        <v>22.5</v>
      </c>
      <c r="O3" s="16">
        <f t="shared" ref="O3:O16" si="6">SUM(N3+J3+H3+F3)</f>
        <v>59.1</v>
      </c>
      <c r="P3" s="18" t="str">
        <f>IF(O3&gt;=50,"Προάγεται","Απορίπτεται")</f>
        <v>Προάγεται</v>
      </c>
    </row>
    <row r="4" spans="1:16" ht="43.5" customHeight="1" thickBot="1">
      <c r="A4" s="6">
        <v>3</v>
      </c>
      <c r="B4" s="21">
        <v>1168</v>
      </c>
      <c r="C4" s="22" t="s">
        <v>9</v>
      </c>
      <c r="D4" s="7" t="s">
        <v>26</v>
      </c>
      <c r="E4" s="13"/>
      <c r="F4" s="15">
        <f t="shared" si="1"/>
        <v>0</v>
      </c>
      <c r="G4" s="9"/>
      <c r="H4" s="15">
        <f t="shared" si="2"/>
        <v>0</v>
      </c>
      <c r="I4" s="9"/>
      <c r="J4" s="15">
        <f t="shared" si="0"/>
        <v>0</v>
      </c>
      <c r="K4" s="15">
        <f t="shared" si="3"/>
        <v>0</v>
      </c>
      <c r="L4" s="15">
        <f t="shared" si="4"/>
        <v>0</v>
      </c>
      <c r="M4" s="9"/>
      <c r="N4" s="15">
        <f t="shared" si="5"/>
        <v>0</v>
      </c>
      <c r="O4" s="16">
        <f t="shared" si="6"/>
        <v>0</v>
      </c>
      <c r="P4" s="18" t="s">
        <v>27</v>
      </c>
    </row>
    <row r="5" spans="1:16" ht="43.5" customHeight="1" thickBot="1">
      <c r="A5" s="6">
        <v>4</v>
      </c>
      <c r="B5" s="21">
        <v>1176</v>
      </c>
      <c r="C5" s="22" t="s">
        <v>10</v>
      </c>
      <c r="D5" s="7" t="s">
        <v>26</v>
      </c>
      <c r="E5" s="13">
        <v>100</v>
      </c>
      <c r="F5" s="15">
        <f t="shared" si="1"/>
        <v>10</v>
      </c>
      <c r="G5" s="9">
        <v>93</v>
      </c>
      <c r="H5" s="15">
        <f t="shared" si="2"/>
        <v>18.600000000000001</v>
      </c>
      <c r="I5" s="9">
        <v>100</v>
      </c>
      <c r="J5" s="15">
        <f t="shared" si="0"/>
        <v>20</v>
      </c>
      <c r="K5" s="15">
        <f t="shared" si="3"/>
        <v>121.5</v>
      </c>
      <c r="L5" s="15">
        <f t="shared" si="4"/>
        <v>48.6</v>
      </c>
      <c r="M5" s="9">
        <v>68</v>
      </c>
      <c r="N5" s="15">
        <f t="shared" si="5"/>
        <v>34</v>
      </c>
      <c r="O5" s="16">
        <f t="shared" si="6"/>
        <v>82.6</v>
      </c>
      <c r="P5" s="18" t="str">
        <f t="shared" ref="P5:P18" si="7">IF(O5&gt;=50,"Προάγεται","Απορίπτεται")</f>
        <v>Προάγεται</v>
      </c>
    </row>
    <row r="6" spans="1:16" ht="43.5" customHeight="1" thickBot="1">
      <c r="A6" s="6">
        <v>5</v>
      </c>
      <c r="B6" s="21">
        <v>1179</v>
      </c>
      <c r="C6" s="22" t="s">
        <v>11</v>
      </c>
      <c r="D6" s="7" t="s">
        <v>26</v>
      </c>
      <c r="E6" s="13"/>
      <c r="F6" s="15">
        <f t="shared" si="1"/>
        <v>0</v>
      </c>
      <c r="G6" s="9"/>
      <c r="H6" s="15">
        <f t="shared" si="2"/>
        <v>0</v>
      </c>
      <c r="I6" s="9"/>
      <c r="J6" s="15">
        <f t="shared" si="0"/>
        <v>0</v>
      </c>
      <c r="K6" s="15">
        <f t="shared" si="3"/>
        <v>0</v>
      </c>
      <c r="L6" s="15">
        <f t="shared" si="4"/>
        <v>0</v>
      </c>
      <c r="M6" s="9"/>
      <c r="N6" s="15">
        <f t="shared" si="5"/>
        <v>0</v>
      </c>
      <c r="O6" s="16">
        <f t="shared" si="6"/>
        <v>0</v>
      </c>
      <c r="P6" s="18" t="str">
        <f t="shared" si="7"/>
        <v>Απορίπτεται</v>
      </c>
    </row>
    <row r="7" spans="1:16" ht="43.5" customHeight="1" thickBot="1">
      <c r="A7" s="6">
        <v>6</v>
      </c>
      <c r="B7" s="21">
        <v>1185</v>
      </c>
      <c r="C7" s="22" t="s">
        <v>12</v>
      </c>
      <c r="D7" s="7" t="s">
        <v>26</v>
      </c>
      <c r="E7" s="13">
        <v>50</v>
      </c>
      <c r="F7" s="15">
        <f t="shared" si="1"/>
        <v>5</v>
      </c>
      <c r="G7" s="9">
        <v>78</v>
      </c>
      <c r="H7" s="15">
        <f t="shared" si="2"/>
        <v>15.600000000000001</v>
      </c>
      <c r="I7" s="9">
        <v>100</v>
      </c>
      <c r="J7" s="15">
        <f t="shared" si="0"/>
        <v>20</v>
      </c>
      <c r="K7" s="15">
        <f t="shared" si="3"/>
        <v>101.5</v>
      </c>
      <c r="L7" s="15">
        <f t="shared" si="4"/>
        <v>40.6</v>
      </c>
      <c r="M7" s="9">
        <v>45</v>
      </c>
      <c r="N7" s="15">
        <f t="shared" si="5"/>
        <v>22.5</v>
      </c>
      <c r="O7" s="16">
        <f t="shared" si="6"/>
        <v>63.1</v>
      </c>
      <c r="P7" s="18" t="str">
        <f t="shared" si="7"/>
        <v>Προάγεται</v>
      </c>
    </row>
    <row r="8" spans="1:16" ht="43.5" customHeight="1" thickBot="1">
      <c r="A8" s="6">
        <v>7</v>
      </c>
      <c r="B8" s="21">
        <v>1175</v>
      </c>
      <c r="C8" s="22" t="s">
        <v>13</v>
      </c>
      <c r="D8" s="7" t="s">
        <v>26</v>
      </c>
      <c r="E8" s="13">
        <v>95</v>
      </c>
      <c r="F8" s="15">
        <f t="shared" si="1"/>
        <v>9.5</v>
      </c>
      <c r="G8" s="9">
        <v>85</v>
      </c>
      <c r="H8" s="15">
        <f t="shared" si="2"/>
        <v>17</v>
      </c>
      <c r="I8" s="9">
        <v>100</v>
      </c>
      <c r="J8" s="15">
        <f t="shared" si="0"/>
        <v>20</v>
      </c>
      <c r="K8" s="15">
        <f t="shared" si="3"/>
        <v>116.25</v>
      </c>
      <c r="L8" s="15">
        <f t="shared" si="4"/>
        <v>46.5</v>
      </c>
      <c r="M8" s="9">
        <v>56</v>
      </c>
      <c r="N8" s="15">
        <f t="shared" si="5"/>
        <v>28</v>
      </c>
      <c r="O8" s="16">
        <f t="shared" si="6"/>
        <v>74.5</v>
      </c>
      <c r="P8" s="18" t="str">
        <f t="shared" si="7"/>
        <v>Προάγεται</v>
      </c>
    </row>
    <row r="9" spans="1:16" ht="43.5" customHeight="1" thickBot="1">
      <c r="A9" s="6">
        <v>8</v>
      </c>
      <c r="B9" s="21">
        <v>1183</v>
      </c>
      <c r="C9" s="22" t="s">
        <v>14</v>
      </c>
      <c r="D9" s="7" t="s">
        <v>26</v>
      </c>
      <c r="E9" s="13">
        <v>100</v>
      </c>
      <c r="F9" s="15">
        <f t="shared" si="1"/>
        <v>10</v>
      </c>
      <c r="G9" s="9">
        <v>100</v>
      </c>
      <c r="H9" s="15">
        <f t="shared" si="2"/>
        <v>20</v>
      </c>
      <c r="I9" s="9">
        <v>100</v>
      </c>
      <c r="J9" s="15">
        <f t="shared" si="0"/>
        <v>20</v>
      </c>
      <c r="K9" s="15">
        <f t="shared" si="3"/>
        <v>125</v>
      </c>
      <c r="L9" s="15">
        <f t="shared" si="4"/>
        <v>50</v>
      </c>
      <c r="M9" s="9">
        <v>100</v>
      </c>
      <c r="N9" s="15">
        <f t="shared" si="5"/>
        <v>50</v>
      </c>
      <c r="O9" s="16">
        <f t="shared" si="6"/>
        <v>100</v>
      </c>
      <c r="P9" s="18" t="str">
        <f t="shared" si="7"/>
        <v>Προάγεται</v>
      </c>
    </row>
    <row r="10" spans="1:16" ht="43.5" customHeight="1" thickBot="1">
      <c r="A10" s="6">
        <v>9</v>
      </c>
      <c r="B10" s="21">
        <v>1151</v>
      </c>
      <c r="C10" s="22" t="s">
        <v>15</v>
      </c>
      <c r="D10" s="7" t="s">
        <v>26</v>
      </c>
      <c r="E10" s="13">
        <v>100</v>
      </c>
      <c r="F10" s="15">
        <f t="shared" si="1"/>
        <v>10</v>
      </c>
      <c r="G10" s="9">
        <v>70</v>
      </c>
      <c r="H10" s="15">
        <f t="shared" si="2"/>
        <v>14</v>
      </c>
      <c r="I10" s="9">
        <v>100</v>
      </c>
      <c r="J10" s="15">
        <f t="shared" si="0"/>
        <v>20</v>
      </c>
      <c r="K10" s="15">
        <f t="shared" si="3"/>
        <v>110</v>
      </c>
      <c r="L10" s="15">
        <f t="shared" si="4"/>
        <v>44</v>
      </c>
      <c r="M10" s="9">
        <v>81</v>
      </c>
      <c r="N10" s="15">
        <f t="shared" si="5"/>
        <v>40.5</v>
      </c>
      <c r="O10" s="16">
        <f t="shared" si="6"/>
        <v>84.5</v>
      </c>
      <c r="P10" s="18" t="str">
        <f t="shared" si="7"/>
        <v>Προάγεται</v>
      </c>
    </row>
    <row r="11" spans="1:16" ht="43.5" customHeight="1" thickBot="1">
      <c r="A11" s="6">
        <v>10</v>
      </c>
      <c r="B11" s="21">
        <v>1166</v>
      </c>
      <c r="C11" s="22" t="s">
        <v>16</v>
      </c>
      <c r="D11" s="7" t="s">
        <v>26</v>
      </c>
      <c r="E11" s="13">
        <v>100</v>
      </c>
      <c r="F11" s="15">
        <f t="shared" si="1"/>
        <v>10</v>
      </c>
      <c r="G11" s="9">
        <v>85</v>
      </c>
      <c r="H11" s="15">
        <f t="shared" si="2"/>
        <v>17</v>
      </c>
      <c r="I11" s="9">
        <v>100</v>
      </c>
      <c r="J11" s="15">
        <f t="shared" si="0"/>
        <v>20</v>
      </c>
      <c r="K11" s="15">
        <f t="shared" si="3"/>
        <v>117.5</v>
      </c>
      <c r="L11" s="15">
        <f t="shared" si="4"/>
        <v>47</v>
      </c>
      <c r="M11" s="9">
        <v>77</v>
      </c>
      <c r="N11" s="15">
        <f t="shared" si="5"/>
        <v>38.5</v>
      </c>
      <c r="O11" s="16">
        <f t="shared" si="6"/>
        <v>85.5</v>
      </c>
      <c r="P11" s="18" t="str">
        <f t="shared" si="7"/>
        <v>Προάγεται</v>
      </c>
    </row>
    <row r="12" spans="1:16" ht="43.5" customHeight="1" thickBot="1">
      <c r="A12" s="6">
        <v>11</v>
      </c>
      <c r="B12" s="21">
        <v>1160</v>
      </c>
      <c r="C12" s="22" t="s">
        <v>17</v>
      </c>
      <c r="D12" s="7" t="s">
        <v>26</v>
      </c>
      <c r="E12" s="13">
        <v>100</v>
      </c>
      <c r="F12" s="15">
        <f t="shared" si="1"/>
        <v>10</v>
      </c>
      <c r="G12" s="9">
        <v>100</v>
      </c>
      <c r="H12" s="15">
        <f t="shared" si="2"/>
        <v>20</v>
      </c>
      <c r="I12" s="9">
        <v>100</v>
      </c>
      <c r="J12" s="15">
        <f t="shared" si="0"/>
        <v>20</v>
      </c>
      <c r="K12" s="15">
        <f t="shared" si="3"/>
        <v>125</v>
      </c>
      <c r="L12" s="15">
        <f t="shared" si="4"/>
        <v>50</v>
      </c>
      <c r="M12" s="9">
        <v>100</v>
      </c>
      <c r="N12" s="15">
        <f t="shared" si="5"/>
        <v>50</v>
      </c>
      <c r="O12" s="16">
        <f t="shared" si="6"/>
        <v>100</v>
      </c>
      <c r="P12" s="18" t="str">
        <f t="shared" si="7"/>
        <v>Προάγεται</v>
      </c>
    </row>
    <row r="13" spans="1:16" ht="43.5" customHeight="1" thickBot="1">
      <c r="A13" s="6">
        <v>12</v>
      </c>
      <c r="B13" s="21">
        <v>1171</v>
      </c>
      <c r="C13" s="22" t="s">
        <v>18</v>
      </c>
      <c r="D13" s="7" t="s">
        <v>26</v>
      </c>
      <c r="E13" s="13">
        <v>100</v>
      </c>
      <c r="F13" s="15">
        <f t="shared" si="1"/>
        <v>10</v>
      </c>
      <c r="G13" s="9">
        <v>90</v>
      </c>
      <c r="H13" s="15">
        <f t="shared" si="2"/>
        <v>18</v>
      </c>
      <c r="I13" s="9">
        <v>100</v>
      </c>
      <c r="J13" s="15">
        <f t="shared" si="0"/>
        <v>20</v>
      </c>
      <c r="K13" s="15">
        <f t="shared" si="3"/>
        <v>120</v>
      </c>
      <c r="L13" s="15">
        <f t="shared" si="4"/>
        <v>48</v>
      </c>
      <c r="M13" s="9">
        <v>75</v>
      </c>
      <c r="N13" s="15">
        <f t="shared" si="5"/>
        <v>37.5</v>
      </c>
      <c r="O13" s="16">
        <f t="shared" si="6"/>
        <v>85.5</v>
      </c>
      <c r="P13" s="18" t="str">
        <f t="shared" si="7"/>
        <v>Προάγεται</v>
      </c>
    </row>
    <row r="14" spans="1:16" ht="43.5" customHeight="1" thickBot="1">
      <c r="A14" s="6">
        <v>13</v>
      </c>
      <c r="B14" s="21">
        <v>1149</v>
      </c>
      <c r="C14" s="22" t="s">
        <v>19</v>
      </c>
      <c r="D14" s="7" t="s">
        <v>26</v>
      </c>
      <c r="E14" s="13">
        <v>60</v>
      </c>
      <c r="F14" s="15">
        <f t="shared" si="1"/>
        <v>6</v>
      </c>
      <c r="G14" s="9">
        <v>92</v>
      </c>
      <c r="H14" s="15">
        <f t="shared" si="2"/>
        <v>18.400000000000002</v>
      </c>
      <c r="I14" s="9">
        <v>100</v>
      </c>
      <c r="J14" s="15">
        <f t="shared" si="0"/>
        <v>20</v>
      </c>
      <c r="K14" s="15">
        <f t="shared" si="3"/>
        <v>111.00000000000003</v>
      </c>
      <c r="L14" s="15">
        <f t="shared" si="4"/>
        <v>44.400000000000006</v>
      </c>
      <c r="M14" s="9">
        <v>81</v>
      </c>
      <c r="N14" s="15">
        <f t="shared" si="5"/>
        <v>40.5</v>
      </c>
      <c r="O14" s="16">
        <f t="shared" si="6"/>
        <v>84.9</v>
      </c>
      <c r="P14" s="18" t="str">
        <f t="shared" si="7"/>
        <v>Προάγεται</v>
      </c>
    </row>
    <row r="15" spans="1:16" ht="43.5" customHeight="1" thickBot="1">
      <c r="A15" s="6">
        <v>14</v>
      </c>
      <c r="B15" s="21">
        <v>1162</v>
      </c>
      <c r="C15" s="22" t="s">
        <v>20</v>
      </c>
      <c r="D15" s="7" t="s">
        <v>26</v>
      </c>
      <c r="E15" s="13">
        <v>100</v>
      </c>
      <c r="F15" s="15">
        <f t="shared" si="1"/>
        <v>10</v>
      </c>
      <c r="G15" s="9">
        <v>73</v>
      </c>
      <c r="H15" s="15">
        <f t="shared" si="2"/>
        <v>14.600000000000001</v>
      </c>
      <c r="I15" s="9">
        <v>100</v>
      </c>
      <c r="J15" s="15">
        <f t="shared" si="0"/>
        <v>20</v>
      </c>
      <c r="K15" s="15">
        <f t="shared" si="3"/>
        <v>111.5</v>
      </c>
      <c r="L15" s="15">
        <f t="shared" si="4"/>
        <v>44.6</v>
      </c>
      <c r="M15" s="9">
        <v>95</v>
      </c>
      <c r="N15" s="15">
        <f t="shared" si="5"/>
        <v>47.5</v>
      </c>
      <c r="O15" s="16">
        <f t="shared" si="6"/>
        <v>92.1</v>
      </c>
      <c r="P15" s="18" t="str">
        <f t="shared" si="7"/>
        <v>Προάγεται</v>
      </c>
    </row>
    <row r="16" spans="1:16" ht="43.5" customHeight="1">
      <c r="A16" s="6">
        <v>15</v>
      </c>
      <c r="B16" s="29">
        <v>1146</v>
      </c>
      <c r="C16" s="25" t="s">
        <v>21</v>
      </c>
      <c r="D16" s="7" t="s">
        <v>26</v>
      </c>
      <c r="E16" s="13">
        <v>90</v>
      </c>
      <c r="F16" s="15">
        <f t="shared" si="1"/>
        <v>9</v>
      </c>
      <c r="G16" s="9">
        <v>66</v>
      </c>
      <c r="H16" s="15">
        <f t="shared" si="2"/>
        <v>13.200000000000001</v>
      </c>
      <c r="I16" s="9">
        <v>100</v>
      </c>
      <c r="J16" s="15">
        <f t="shared" si="0"/>
        <v>20</v>
      </c>
      <c r="K16" s="15">
        <f t="shared" si="3"/>
        <v>105.5</v>
      </c>
      <c r="L16" s="15">
        <f t="shared" si="4"/>
        <v>42.2</v>
      </c>
      <c r="M16" s="9">
        <v>91</v>
      </c>
      <c r="N16" s="15">
        <f t="shared" si="5"/>
        <v>45.5</v>
      </c>
      <c r="O16" s="16">
        <f t="shared" si="6"/>
        <v>87.7</v>
      </c>
      <c r="P16" s="18" t="str">
        <f t="shared" si="7"/>
        <v>Προάγεται</v>
      </c>
    </row>
    <row r="17" spans="1:16" ht="35.25" customHeight="1" thickBot="1">
      <c r="A17" s="23">
        <v>16</v>
      </c>
      <c r="B17" s="21">
        <v>1129</v>
      </c>
      <c r="C17" s="28" t="s">
        <v>28</v>
      </c>
      <c r="D17" s="7" t="s">
        <v>26</v>
      </c>
      <c r="E17" s="13">
        <v>80</v>
      </c>
      <c r="F17" s="15">
        <f>E17*10%</f>
        <v>8</v>
      </c>
      <c r="G17" s="9">
        <v>39</v>
      </c>
      <c r="H17" s="15">
        <f>G17*20%</f>
        <v>7.8000000000000007</v>
      </c>
      <c r="I17" s="9">
        <v>52</v>
      </c>
      <c r="J17" s="15">
        <f>I17*20%</f>
        <v>10.4</v>
      </c>
      <c r="K17" s="15">
        <f>L17*100/40</f>
        <v>65.500000000000014</v>
      </c>
      <c r="L17" s="15">
        <f>SUM(F17+H17+J17)</f>
        <v>26.200000000000003</v>
      </c>
      <c r="M17" s="9">
        <v>40</v>
      </c>
      <c r="N17" s="15">
        <f>M17*60%</f>
        <v>24</v>
      </c>
      <c r="O17" s="16">
        <f>SUM(N17+L17)</f>
        <v>50.2</v>
      </c>
      <c r="P17" s="18" t="str">
        <f t="shared" ref="P17:P18" si="8">IF(O17&gt;=50,"Προάγεται","Απορίπτεται")</f>
        <v>Προάγεται</v>
      </c>
    </row>
    <row r="18" spans="1:16" ht="43.5" customHeight="1">
      <c r="A18" s="23">
        <v>17</v>
      </c>
      <c r="B18" s="27"/>
      <c r="C18" s="28"/>
      <c r="D18" s="24"/>
      <c r="E18" s="13"/>
      <c r="F18" s="15">
        <f t="shared" ref="F18" si="9">E18*10%</f>
        <v>0</v>
      </c>
      <c r="G18" s="9"/>
      <c r="H18" s="15">
        <f t="shared" ref="H18" si="10">G18*10%</f>
        <v>0</v>
      </c>
      <c r="I18" s="9"/>
      <c r="J18" s="15">
        <f t="shared" ref="J18" si="11">I18*20%</f>
        <v>0</v>
      </c>
      <c r="K18" s="15">
        <f t="shared" ref="K18" si="12">L18*100/40</f>
        <v>0</v>
      </c>
      <c r="L18" s="15">
        <f t="shared" ref="L18" si="13">SUM(F18+H18+J18)</f>
        <v>0</v>
      </c>
      <c r="M18" s="9"/>
      <c r="N18" s="15">
        <f t="shared" ref="N18" si="14">M18*60%</f>
        <v>0</v>
      </c>
      <c r="O18" s="16">
        <f t="shared" ref="O18" si="15">SUM(N18+L18)</f>
        <v>0</v>
      </c>
      <c r="P18" s="18"/>
    </row>
    <row r="19" spans="1:16" ht="29.85" customHeight="1">
      <c r="A19" s="23">
        <v>18</v>
      </c>
      <c r="B19" s="27"/>
      <c r="C19" s="28"/>
      <c r="D19" s="24"/>
      <c r="E19" s="13"/>
      <c r="F19" s="15">
        <f t="shared" si="1"/>
        <v>0</v>
      </c>
      <c r="G19" s="9"/>
      <c r="H19" s="15">
        <f t="shared" ref="H19:H46" si="16">G19*10%</f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ref="N19:N46" si="17">M19*60%</f>
        <v>0</v>
      </c>
      <c r="O19" s="16">
        <f t="shared" ref="O19:O46" si="18">SUM(N19+L19)</f>
        <v>0</v>
      </c>
      <c r="P19" s="18"/>
    </row>
    <row r="20" spans="1:16" ht="29.85" customHeight="1">
      <c r="A20" s="23">
        <v>19</v>
      </c>
      <c r="B20" s="27"/>
      <c r="C20" s="28"/>
      <c r="D20" s="24"/>
      <c r="E20" s="13"/>
      <c r="F20" s="15">
        <f t="shared" si="1"/>
        <v>0</v>
      </c>
      <c r="G20" s="9"/>
      <c r="H20" s="15">
        <f t="shared" si="16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17"/>
        <v>0</v>
      </c>
      <c r="O20" s="16">
        <f t="shared" si="18"/>
        <v>0</v>
      </c>
      <c r="P20" s="18"/>
    </row>
    <row r="21" spans="1:16" ht="29.85" customHeight="1">
      <c r="A21" s="23">
        <v>20</v>
      </c>
      <c r="B21" s="27"/>
      <c r="C21" s="28"/>
      <c r="D21" s="24"/>
      <c r="E21" s="13"/>
      <c r="F21" s="15">
        <f t="shared" si="1"/>
        <v>0</v>
      </c>
      <c r="G21" s="9"/>
      <c r="H21" s="15">
        <f t="shared" si="16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17"/>
        <v>0</v>
      </c>
      <c r="O21" s="16">
        <f t="shared" si="18"/>
        <v>0</v>
      </c>
      <c r="P21" s="18"/>
    </row>
    <row r="22" spans="1:16" ht="29.85" customHeight="1">
      <c r="A22" s="23">
        <v>21</v>
      </c>
      <c r="B22" s="27"/>
      <c r="C22" s="28"/>
      <c r="D22" s="24"/>
      <c r="E22" s="13"/>
      <c r="F22" s="15">
        <f t="shared" si="1"/>
        <v>0</v>
      </c>
      <c r="G22" s="9"/>
      <c r="H22" s="15">
        <f t="shared" si="16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17"/>
        <v>0</v>
      </c>
      <c r="O22" s="16">
        <f t="shared" si="18"/>
        <v>0</v>
      </c>
      <c r="P22" s="18"/>
    </row>
    <row r="23" spans="1:16" ht="29.85" customHeight="1">
      <c r="A23" s="23">
        <v>22</v>
      </c>
      <c r="B23" s="27"/>
      <c r="C23" s="28"/>
      <c r="D23" s="24"/>
      <c r="E23" s="13"/>
      <c r="F23" s="15">
        <f t="shared" si="1"/>
        <v>0</v>
      </c>
      <c r="G23" s="9"/>
      <c r="H23" s="15">
        <f t="shared" si="16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17"/>
        <v>0</v>
      </c>
      <c r="O23" s="16">
        <f t="shared" si="18"/>
        <v>0</v>
      </c>
      <c r="P23" s="18"/>
    </row>
    <row r="24" spans="1:16" ht="29.85" customHeight="1">
      <c r="A24" s="23">
        <v>23</v>
      </c>
      <c r="B24" s="27"/>
      <c r="C24" s="28"/>
      <c r="D24" s="24"/>
      <c r="E24" s="13"/>
      <c r="F24" s="15">
        <f t="shared" si="1"/>
        <v>0</v>
      </c>
      <c r="G24" s="9"/>
      <c r="H24" s="15">
        <f t="shared" si="16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17"/>
        <v>0</v>
      </c>
      <c r="O24" s="16">
        <f t="shared" si="18"/>
        <v>0</v>
      </c>
      <c r="P24" s="18"/>
    </row>
    <row r="25" spans="1:16" ht="29.85" customHeight="1">
      <c r="A25" s="23">
        <v>24</v>
      </c>
      <c r="B25" s="27"/>
      <c r="C25" s="28"/>
      <c r="D25" s="24"/>
      <c r="E25" s="13"/>
      <c r="F25" s="15">
        <f t="shared" si="1"/>
        <v>0</v>
      </c>
      <c r="G25" s="9"/>
      <c r="H25" s="15">
        <f t="shared" si="16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17"/>
        <v>0</v>
      </c>
      <c r="O25" s="16">
        <f t="shared" si="18"/>
        <v>0</v>
      </c>
      <c r="P25" s="18"/>
    </row>
    <row r="26" spans="1:16" ht="29.85" customHeight="1">
      <c r="A26" s="6">
        <v>25</v>
      </c>
      <c r="B26" s="26"/>
      <c r="C26" s="26"/>
      <c r="D26" s="7"/>
      <c r="E26" s="13"/>
      <c r="F26" s="15">
        <f t="shared" si="1"/>
        <v>0</v>
      </c>
      <c r="G26" s="9"/>
      <c r="H26" s="15">
        <f t="shared" si="16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17"/>
        <v>0</v>
      </c>
      <c r="O26" s="16">
        <f t="shared" si="18"/>
        <v>0</v>
      </c>
      <c r="P26" s="18"/>
    </row>
    <row r="27" spans="1:16" ht="29.85" customHeight="1">
      <c r="A27" s="6">
        <v>26</v>
      </c>
      <c r="B27" s="18"/>
      <c r="C27" s="18"/>
      <c r="D27" s="7"/>
      <c r="E27" s="13"/>
      <c r="F27" s="15">
        <f t="shared" si="1"/>
        <v>0</v>
      </c>
      <c r="G27" s="9"/>
      <c r="H27" s="15">
        <f t="shared" si="16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17"/>
        <v>0</v>
      </c>
      <c r="O27" s="16">
        <f t="shared" si="18"/>
        <v>0</v>
      </c>
      <c r="P27" s="18"/>
    </row>
    <row r="28" spans="1:16" ht="29.85" customHeight="1">
      <c r="A28" s="6">
        <v>27</v>
      </c>
      <c r="B28" s="18"/>
      <c r="C28" s="18"/>
      <c r="D28" s="7"/>
      <c r="E28" s="13"/>
      <c r="F28" s="15">
        <f t="shared" si="1"/>
        <v>0</v>
      </c>
      <c r="G28" s="9"/>
      <c r="H28" s="15">
        <f t="shared" si="16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17"/>
        <v>0</v>
      </c>
      <c r="O28" s="16">
        <f t="shared" si="18"/>
        <v>0</v>
      </c>
      <c r="P28" s="18"/>
    </row>
    <row r="29" spans="1:16" ht="29.85" customHeight="1">
      <c r="A29" s="6">
        <v>28</v>
      </c>
      <c r="B29" s="18"/>
      <c r="C29" s="18"/>
      <c r="D29" s="7"/>
      <c r="E29" s="13"/>
      <c r="F29" s="15">
        <f t="shared" si="1"/>
        <v>0</v>
      </c>
      <c r="G29" s="9"/>
      <c r="H29" s="15">
        <f t="shared" si="16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17"/>
        <v>0</v>
      </c>
      <c r="O29" s="16">
        <f t="shared" si="18"/>
        <v>0</v>
      </c>
      <c r="P29" s="18"/>
    </row>
    <row r="30" spans="1:16" ht="29.85" customHeight="1">
      <c r="A30" s="6">
        <v>29</v>
      </c>
      <c r="B30" s="18"/>
      <c r="C30" s="18"/>
      <c r="D30" s="7"/>
      <c r="E30" s="13"/>
      <c r="F30" s="15">
        <f t="shared" si="1"/>
        <v>0</v>
      </c>
      <c r="G30" s="9"/>
      <c r="H30" s="15">
        <f t="shared" si="16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17"/>
        <v>0</v>
      </c>
      <c r="O30" s="16">
        <f t="shared" si="18"/>
        <v>0</v>
      </c>
      <c r="P30" s="18"/>
    </row>
    <row r="31" spans="1:16" ht="29.85" customHeight="1">
      <c r="A31" s="6">
        <v>30</v>
      </c>
      <c r="B31" s="18"/>
      <c r="C31" s="18"/>
      <c r="D31" s="7"/>
      <c r="E31" s="13"/>
      <c r="F31" s="15">
        <f t="shared" si="1"/>
        <v>0</v>
      </c>
      <c r="G31" s="9"/>
      <c r="H31" s="15">
        <f t="shared" si="16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17"/>
        <v>0</v>
      </c>
      <c r="O31" s="16">
        <f t="shared" si="18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16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17"/>
        <v>0</v>
      </c>
      <c r="O32" s="16">
        <f t="shared" si="18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16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17"/>
        <v>0</v>
      </c>
      <c r="O33" s="16">
        <f t="shared" si="18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16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17"/>
        <v>0</v>
      </c>
      <c r="O34" s="16">
        <f t="shared" si="18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16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17"/>
        <v>0</v>
      </c>
      <c r="O35" s="16">
        <f t="shared" si="18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16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17"/>
        <v>0</v>
      </c>
      <c r="O36" s="16">
        <f t="shared" si="18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16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17"/>
        <v>0</v>
      </c>
      <c r="O37" s="16">
        <f t="shared" si="18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16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17"/>
        <v>0</v>
      </c>
      <c r="O38" s="16">
        <f t="shared" si="18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16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17"/>
        <v>0</v>
      </c>
      <c r="O39" s="16">
        <f t="shared" si="18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16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17"/>
        <v>0</v>
      </c>
      <c r="O40" s="16">
        <f t="shared" si="18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16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17"/>
        <v>0</v>
      </c>
      <c r="O41" s="16">
        <f t="shared" si="18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16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17"/>
        <v>0</v>
      </c>
      <c r="O42" s="16">
        <f t="shared" si="18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16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17"/>
        <v>0</v>
      </c>
      <c r="O43" s="16">
        <f t="shared" si="18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16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17"/>
        <v>0</v>
      </c>
      <c r="O44" s="16">
        <f t="shared" si="18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16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17"/>
        <v>0</v>
      </c>
      <c r="O45" s="16">
        <f t="shared" si="18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16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17"/>
        <v>0</v>
      </c>
      <c r="O46" s="16">
        <f t="shared" si="18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17 N2:O17 H2:H17 F2:F17 F19:F46 H19:H46 N19:O46 J19:L46">
    <cfRule type="cellIs" dxfId="3" priority="4" operator="equal">
      <formula>0</formula>
    </cfRule>
  </conditionalFormatting>
  <conditionalFormatting sqref="J18:L18 N18:O18 H18 F18">
    <cfRule type="cellIs" dxfId="2" priority="3" operator="equal">
      <formula>0</formula>
    </cfRule>
  </conditionalFormatting>
  <conditionalFormatting sqref="F18 H18 N18:O18 J18:L18">
    <cfRule type="cellIs" dxfId="1" priority="2" operator="equal">
      <formula>0</formula>
    </cfRule>
  </conditionalFormatting>
  <conditionalFormatting sqref="J17:L17 N17:O17 H17 F17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2017-2018&amp;CΚΑΤΑΣΤΑΣΗ ΒΑΘΜΟΛΟΓΙΑΣ
Δ' ΕΤΟΣ (ΔΙΑΙΤΟΛΟΓΙΑ &amp; ΔΙΑΤΡΟΦΗ)
Έδρα / Παράρτημα: Λεμεσός
 &amp;R(Y.Π.Π Τριτ. Εκπ. Αρ. 31)
Εξάμηνο: Z΄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2018-03-09T09:31:09Z</dcterms:modified>
</cp:coreProperties>
</file>