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ew folder\ΕΞΑΜΗΝΙΕΣ ΒΑΘΜΟΛΟΓΙΕΣ\ΔΙΑΙΤΟΛΟΓΙΑ 2018-2022\"/>
    </mc:Choice>
  </mc:AlternateContent>
  <workbookProtection workbookAlgorithmName="SHA-512" workbookHashValue="HXhncFxuKMP3PylHmklJOZ/lp28KrmebJ8hU8QA2bClDBnbFfi307Um7ASAcDTg6P2KkiZ7aoUOqJuJkSTkoKQ==" workbookSaltValue="XD4DZUttytNnPjZ5KylHGw==" workbookSpinCount="100000" lockStructure="1"/>
  <bookViews>
    <workbookView xWindow="120" yWindow="60" windowWidth="15480" windowHeight="8445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aa">Sheet1!$B$2:$AH$8</definedName>
    <definedName name="AAAA">Sheet1!$A$2:$AH$8</definedName>
    <definedName name="AISTH2">Sheet1!$B$2:$AH$9</definedName>
    <definedName name="MATH">Sheet3!$A$1:$B$9</definedName>
    <definedName name="_xlnm.Print_Titles" localSheetId="0">Sheet1!$A:$C,Sheet1!$1:$1</definedName>
    <definedName name="TT">Sheet1!$B$2:$AH$14</definedName>
    <definedName name="WWW">Sheet1!$B$2:$AH$19</definedName>
    <definedName name="ΒΒΒ">Sheet1!$B$2:$AH$40</definedName>
  </definedNames>
  <calcPr calcId="152511"/>
</workbook>
</file>

<file path=xl/calcChain.xml><?xml version="1.0" encoding="utf-8"?>
<calcChain xmlns="http://schemas.openxmlformats.org/spreadsheetml/2006/main">
  <c r="G13" i="2" l="1"/>
  <c r="G11" i="2"/>
  <c r="G12" i="2"/>
  <c r="G10" i="2"/>
  <c r="G9" i="2"/>
  <c r="C13" i="2"/>
  <c r="C12" i="2"/>
  <c r="C11" i="2"/>
  <c r="C10" i="2"/>
  <c r="BK26" i="1"/>
  <c r="BL26" i="1" s="1"/>
  <c r="BI26" i="1"/>
  <c r="BG26" i="1"/>
  <c r="BK25" i="1"/>
  <c r="BL25" i="1" s="1"/>
  <c r="BI25" i="1"/>
  <c r="BG25" i="1"/>
  <c r="BK24" i="1"/>
  <c r="BL24" i="1" s="1"/>
  <c r="BI24" i="1"/>
  <c r="BG24" i="1"/>
  <c r="BK23" i="1"/>
  <c r="BL23" i="1" s="1"/>
  <c r="BI23" i="1"/>
  <c r="BG23" i="1"/>
  <c r="BK22" i="1"/>
  <c r="BL22" i="1" s="1"/>
  <c r="BI22" i="1"/>
  <c r="BG22" i="1"/>
  <c r="BK21" i="1"/>
  <c r="BL21" i="1" s="1"/>
  <c r="BI21" i="1"/>
  <c r="BG21" i="1"/>
  <c r="BK20" i="1"/>
  <c r="BL20" i="1" s="1"/>
  <c r="BI20" i="1"/>
  <c r="BG20" i="1"/>
  <c r="BK19" i="1"/>
  <c r="BL19" i="1" s="1"/>
  <c r="BI19" i="1"/>
  <c r="BG19" i="1"/>
  <c r="BK18" i="1"/>
  <c r="BL18" i="1" s="1"/>
  <c r="BI18" i="1"/>
  <c r="BG18" i="1"/>
  <c r="BK17" i="1"/>
  <c r="BL17" i="1" s="1"/>
  <c r="BI17" i="1"/>
  <c r="BG17" i="1"/>
  <c r="BK16" i="1"/>
  <c r="BL16" i="1" s="1"/>
  <c r="BI16" i="1"/>
  <c r="BG16" i="1"/>
  <c r="BK15" i="1"/>
  <c r="BL15" i="1" s="1"/>
  <c r="BI15" i="1"/>
  <c r="BG15" i="1"/>
  <c r="BK14" i="1"/>
  <c r="BL14" i="1" s="1"/>
  <c r="BI14" i="1"/>
  <c r="BG14" i="1"/>
  <c r="BK13" i="1"/>
  <c r="BL13" i="1" s="1"/>
  <c r="BI13" i="1"/>
  <c r="BG13" i="1"/>
  <c r="BK12" i="1"/>
  <c r="BL12" i="1" s="1"/>
  <c r="BI12" i="1"/>
  <c r="BG12" i="1"/>
  <c r="BK11" i="1"/>
  <c r="BL11" i="1" s="1"/>
  <c r="BI11" i="1"/>
  <c r="BG11" i="1"/>
  <c r="BK10" i="1"/>
  <c r="BL10" i="1" s="1"/>
  <c r="BI10" i="1"/>
  <c r="BG10" i="1"/>
  <c r="BK9" i="1"/>
  <c r="BL9" i="1" s="1"/>
  <c r="BI9" i="1"/>
  <c r="BG9" i="1"/>
  <c r="BK8" i="1"/>
  <c r="BI8" i="1"/>
  <c r="BL8" i="1" s="1"/>
  <c r="BM8" i="1" s="1"/>
  <c r="BG8" i="1"/>
  <c r="BK7" i="1"/>
  <c r="BL7" i="1" s="1"/>
  <c r="BM7" i="1" s="1"/>
  <c r="BI7" i="1"/>
  <c r="BG7" i="1"/>
  <c r="BL6" i="1"/>
  <c r="BM6" i="1" s="1"/>
  <c r="BK6" i="1"/>
  <c r="BI6" i="1"/>
  <c r="BG6" i="1"/>
  <c r="BK5" i="1"/>
  <c r="BL5" i="1" s="1"/>
  <c r="BM5" i="1" s="1"/>
  <c r="BI5" i="1"/>
  <c r="BG5" i="1"/>
  <c r="BK4" i="1"/>
  <c r="BI4" i="1"/>
  <c r="BL4" i="1" s="1"/>
  <c r="BM4" i="1" s="1"/>
  <c r="BG4" i="1"/>
  <c r="BK3" i="1"/>
  <c r="BL3" i="1" s="1"/>
  <c r="BM3" i="1" s="1"/>
  <c r="BI3" i="1"/>
  <c r="BG3" i="1"/>
  <c r="BL2" i="1"/>
  <c r="BM2" i="1" s="1"/>
  <c r="BK2" i="1"/>
  <c r="BI2" i="1"/>
  <c r="BG2" i="1"/>
  <c r="J32" i="1" l="1"/>
  <c r="H32" i="1"/>
  <c r="F32" i="1"/>
  <c r="J31" i="1"/>
  <c r="H31" i="1"/>
  <c r="F31" i="1"/>
  <c r="J30" i="1"/>
  <c r="H30" i="1"/>
  <c r="F30" i="1"/>
  <c r="J29" i="1"/>
  <c r="K29" i="1" s="1"/>
  <c r="H29" i="1"/>
  <c r="F29" i="1"/>
  <c r="J28" i="1"/>
  <c r="H28" i="1"/>
  <c r="F28" i="1"/>
  <c r="J27" i="1"/>
  <c r="H27" i="1"/>
  <c r="F27" i="1"/>
  <c r="J26" i="1"/>
  <c r="H26" i="1"/>
  <c r="F26" i="1"/>
  <c r="J25" i="1"/>
  <c r="K25" i="1" s="1"/>
  <c r="H25" i="1"/>
  <c r="F25" i="1"/>
  <c r="J24" i="1"/>
  <c r="H24" i="1"/>
  <c r="F24" i="1"/>
  <c r="J23" i="1"/>
  <c r="H23" i="1"/>
  <c r="F23" i="1"/>
  <c r="J22" i="1"/>
  <c r="H22" i="1"/>
  <c r="F22" i="1"/>
  <c r="J21" i="1"/>
  <c r="K21" i="1" s="1"/>
  <c r="H21" i="1"/>
  <c r="F21" i="1"/>
  <c r="J20" i="1"/>
  <c r="H20" i="1"/>
  <c r="F20" i="1"/>
  <c r="J19" i="1"/>
  <c r="H19" i="1"/>
  <c r="F19" i="1"/>
  <c r="J18" i="1"/>
  <c r="H18" i="1"/>
  <c r="F18" i="1"/>
  <c r="J17" i="1"/>
  <c r="K17" i="1" s="1"/>
  <c r="H17" i="1"/>
  <c r="F17" i="1"/>
  <c r="J16" i="1"/>
  <c r="H16" i="1"/>
  <c r="F16" i="1"/>
  <c r="J15" i="1"/>
  <c r="H15" i="1"/>
  <c r="F15" i="1"/>
  <c r="J14" i="1"/>
  <c r="H14" i="1"/>
  <c r="F14" i="1"/>
  <c r="J13" i="1"/>
  <c r="K13" i="1" s="1"/>
  <c r="H13" i="1"/>
  <c r="F13" i="1"/>
  <c r="J12" i="1"/>
  <c r="H12" i="1"/>
  <c r="F12" i="1"/>
  <c r="J11" i="1"/>
  <c r="H11" i="1"/>
  <c r="F11" i="1"/>
  <c r="J10" i="1"/>
  <c r="H10" i="1"/>
  <c r="F10" i="1"/>
  <c r="J9" i="1"/>
  <c r="K9" i="1" s="1"/>
  <c r="H9" i="1"/>
  <c r="F9" i="1"/>
  <c r="J8" i="1"/>
  <c r="H8" i="1"/>
  <c r="F8" i="1"/>
  <c r="J7" i="1"/>
  <c r="H7" i="1"/>
  <c r="F7" i="1"/>
  <c r="J6" i="1"/>
  <c r="K6" i="1" s="1"/>
  <c r="L6" i="1" s="1"/>
  <c r="H6" i="1"/>
  <c r="F6" i="1"/>
  <c r="J5" i="1"/>
  <c r="H5" i="1"/>
  <c r="K5" i="1" s="1"/>
  <c r="L5" i="1" s="1"/>
  <c r="F5" i="1"/>
  <c r="J4" i="1"/>
  <c r="K4" i="1" s="1"/>
  <c r="L4" i="1" s="1"/>
  <c r="H4" i="1"/>
  <c r="F4" i="1"/>
  <c r="J3" i="1"/>
  <c r="H3" i="1"/>
  <c r="F3" i="1"/>
  <c r="J2" i="1"/>
  <c r="H2" i="1"/>
  <c r="K2" i="1" s="1"/>
  <c r="L2" i="1" s="1"/>
  <c r="F2" i="1"/>
  <c r="K7" i="1" l="1"/>
  <c r="L7" i="1" s="1"/>
  <c r="K11" i="1"/>
  <c r="K15" i="1"/>
  <c r="K19" i="1"/>
  <c r="K23" i="1"/>
  <c r="K27" i="1"/>
  <c r="K31" i="1"/>
  <c r="K10" i="1"/>
  <c r="K14" i="1"/>
  <c r="K18" i="1"/>
  <c r="K22" i="1"/>
  <c r="K26" i="1"/>
  <c r="K30" i="1"/>
  <c r="K3" i="1"/>
  <c r="L3" i="1" s="1"/>
  <c r="K8" i="1"/>
  <c r="L8" i="1" s="1"/>
  <c r="K12" i="1"/>
  <c r="K16" i="1"/>
  <c r="K20" i="1"/>
  <c r="K24" i="1"/>
  <c r="K28" i="1"/>
  <c r="K32" i="1"/>
  <c r="BB30" i="1"/>
  <c r="AZ30" i="1"/>
  <c r="AX30" i="1"/>
  <c r="AV30" i="1"/>
  <c r="BB29" i="1"/>
  <c r="AZ29" i="1"/>
  <c r="AX29" i="1"/>
  <c r="AV29" i="1"/>
  <c r="BB28" i="1"/>
  <c r="AZ28" i="1"/>
  <c r="AX28" i="1"/>
  <c r="AV28" i="1"/>
  <c r="BB27" i="1"/>
  <c r="AZ27" i="1"/>
  <c r="AX27" i="1"/>
  <c r="AV27" i="1"/>
  <c r="BB26" i="1"/>
  <c r="AZ26" i="1"/>
  <c r="AX26" i="1"/>
  <c r="AV26" i="1"/>
  <c r="BB25" i="1"/>
  <c r="AZ25" i="1"/>
  <c r="AX25" i="1"/>
  <c r="AV25" i="1"/>
  <c r="BB24" i="1"/>
  <c r="AZ24" i="1"/>
  <c r="AX24" i="1"/>
  <c r="AV24" i="1"/>
  <c r="BB23" i="1"/>
  <c r="AZ23" i="1"/>
  <c r="AX23" i="1"/>
  <c r="AV23" i="1"/>
  <c r="BB22" i="1"/>
  <c r="AZ22" i="1"/>
  <c r="AX22" i="1"/>
  <c r="AV22" i="1"/>
  <c r="BB21" i="1"/>
  <c r="AZ21" i="1"/>
  <c r="AX21" i="1"/>
  <c r="AV21" i="1"/>
  <c r="BB20" i="1"/>
  <c r="AZ20" i="1"/>
  <c r="AX20" i="1"/>
  <c r="AV20" i="1"/>
  <c r="BB19" i="1"/>
  <c r="AZ19" i="1"/>
  <c r="AX19" i="1"/>
  <c r="AV19" i="1"/>
  <c r="BB18" i="1"/>
  <c r="AZ18" i="1"/>
  <c r="AX18" i="1"/>
  <c r="AV18" i="1"/>
  <c r="BB17" i="1"/>
  <c r="AZ17" i="1"/>
  <c r="AX17" i="1"/>
  <c r="AV17" i="1"/>
  <c r="BB16" i="1"/>
  <c r="AZ16" i="1"/>
  <c r="AX16" i="1"/>
  <c r="AV16" i="1"/>
  <c r="BB15" i="1"/>
  <c r="AZ15" i="1"/>
  <c r="AX15" i="1"/>
  <c r="AV15" i="1"/>
  <c r="BB14" i="1"/>
  <c r="AZ14" i="1"/>
  <c r="AX14" i="1"/>
  <c r="AV14" i="1"/>
  <c r="BB13" i="1"/>
  <c r="AZ13" i="1"/>
  <c r="AX13" i="1"/>
  <c r="AV13" i="1"/>
  <c r="BB12" i="1"/>
  <c r="AZ12" i="1"/>
  <c r="AX12" i="1"/>
  <c r="AV12" i="1"/>
  <c r="AZ11" i="1"/>
  <c r="BC11" i="1" s="1"/>
  <c r="AX11" i="1"/>
  <c r="AV11" i="1"/>
  <c r="AZ10" i="1"/>
  <c r="BC10" i="1" s="1"/>
  <c r="AX10" i="1"/>
  <c r="AV10" i="1"/>
  <c r="BB9" i="1"/>
  <c r="AZ9" i="1"/>
  <c r="AX9" i="1"/>
  <c r="AV9" i="1"/>
  <c r="BB8" i="1"/>
  <c r="AZ8" i="1"/>
  <c r="AX8" i="1"/>
  <c r="AV8" i="1"/>
  <c r="BB7" i="1"/>
  <c r="AZ7" i="1"/>
  <c r="AX7" i="1"/>
  <c r="AV7" i="1"/>
  <c r="BB6" i="1"/>
  <c r="AZ6" i="1"/>
  <c r="AX6" i="1"/>
  <c r="AV6" i="1"/>
  <c r="BB5" i="1"/>
  <c r="BC5" i="1" s="1"/>
  <c r="BD5" i="1" s="1"/>
  <c r="AZ5" i="1"/>
  <c r="AX5" i="1"/>
  <c r="BB4" i="1"/>
  <c r="AZ4" i="1"/>
  <c r="AX4" i="1"/>
  <c r="AV4" i="1"/>
  <c r="BB3" i="1"/>
  <c r="AZ3" i="1"/>
  <c r="AX3" i="1"/>
  <c r="AV3" i="1"/>
  <c r="BB2" i="1"/>
  <c r="AZ2" i="1"/>
  <c r="AX2" i="1"/>
  <c r="AV2" i="1"/>
  <c r="BC4" i="1" l="1"/>
  <c r="BD4" i="1" s="1"/>
  <c r="BC3" i="1"/>
  <c r="BD3" i="1" s="1"/>
  <c r="BC14" i="1"/>
  <c r="BC17" i="1"/>
  <c r="BC20" i="1"/>
  <c r="BC26" i="1"/>
  <c r="BC2" i="1"/>
  <c r="BD2" i="1" s="1"/>
  <c r="BC6" i="1"/>
  <c r="BD6" i="1" s="1"/>
  <c r="BC8" i="1"/>
  <c r="BD8" i="1" s="1"/>
  <c r="BC12" i="1"/>
  <c r="BC13" i="1"/>
  <c r="BC16" i="1"/>
  <c r="BC18" i="1"/>
  <c r="BC21" i="1"/>
  <c r="BC22" i="1"/>
  <c r="BC24" i="1"/>
  <c r="BC25" i="1"/>
  <c r="BC28" i="1"/>
  <c r="BC29" i="1"/>
  <c r="BC30" i="1"/>
  <c r="BC7" i="1"/>
  <c r="BD7" i="1" s="1"/>
  <c r="BC9" i="1"/>
  <c r="BC15" i="1"/>
  <c r="BC19" i="1"/>
  <c r="BC23" i="1"/>
  <c r="BC27" i="1"/>
  <c r="AQ24" i="1"/>
  <c r="AO24" i="1"/>
  <c r="AM24" i="1"/>
  <c r="AK24" i="1"/>
  <c r="AQ23" i="1"/>
  <c r="AO23" i="1"/>
  <c r="AM23" i="1"/>
  <c r="AK23" i="1"/>
  <c r="AQ22" i="1"/>
  <c r="AO22" i="1"/>
  <c r="AM22" i="1"/>
  <c r="AK22" i="1"/>
  <c r="AQ21" i="1"/>
  <c r="AO21" i="1"/>
  <c r="AM21" i="1"/>
  <c r="AK21" i="1"/>
  <c r="AQ20" i="1"/>
  <c r="AO20" i="1"/>
  <c r="AM20" i="1"/>
  <c r="AK20" i="1"/>
  <c r="AQ19" i="1"/>
  <c r="AO19" i="1"/>
  <c r="AM19" i="1"/>
  <c r="AK19" i="1"/>
  <c r="AQ18" i="1"/>
  <c r="AO18" i="1"/>
  <c r="AM18" i="1"/>
  <c r="AK18" i="1"/>
  <c r="AQ17" i="1"/>
  <c r="AO17" i="1"/>
  <c r="AM17" i="1"/>
  <c r="AK17" i="1"/>
  <c r="AQ16" i="1"/>
  <c r="AO16" i="1"/>
  <c r="AM16" i="1"/>
  <c r="AK16" i="1"/>
  <c r="AQ15" i="1"/>
  <c r="AO15" i="1"/>
  <c r="AM15" i="1"/>
  <c r="AK15" i="1"/>
  <c r="AQ14" i="1"/>
  <c r="AO14" i="1"/>
  <c r="AM14" i="1"/>
  <c r="AK14" i="1"/>
  <c r="AQ13" i="1"/>
  <c r="AO13" i="1"/>
  <c r="AM13" i="1"/>
  <c r="AK13" i="1"/>
  <c r="AQ12" i="1"/>
  <c r="AO12" i="1"/>
  <c r="AM12" i="1"/>
  <c r="AK12" i="1"/>
  <c r="AO11" i="1"/>
  <c r="AM11" i="1"/>
  <c r="AK11" i="1"/>
  <c r="AO10" i="1"/>
  <c r="AM10" i="1"/>
  <c r="AK10" i="1"/>
  <c r="AQ9" i="1"/>
  <c r="AO9" i="1"/>
  <c r="AM9" i="1"/>
  <c r="AK9" i="1"/>
  <c r="AQ8" i="1"/>
  <c r="AO8" i="1"/>
  <c r="AM8" i="1"/>
  <c r="AK8" i="1"/>
  <c r="AR8" i="1" s="1"/>
  <c r="AS8" i="1" s="1"/>
  <c r="AQ7" i="1"/>
  <c r="AO7" i="1"/>
  <c r="AM7" i="1"/>
  <c r="AK7" i="1"/>
  <c r="AQ6" i="1"/>
  <c r="AO6" i="1"/>
  <c r="AM6" i="1"/>
  <c r="AK6" i="1"/>
  <c r="AR6" i="1" s="1"/>
  <c r="AS6" i="1" s="1"/>
  <c r="AQ5" i="1"/>
  <c r="AO5" i="1"/>
  <c r="AM5" i="1"/>
  <c r="AK5" i="1"/>
  <c r="AQ4" i="1"/>
  <c r="AO4" i="1"/>
  <c r="AM4" i="1"/>
  <c r="AK4" i="1"/>
  <c r="AR4" i="1" s="1"/>
  <c r="AS4" i="1" s="1"/>
  <c r="AQ3" i="1"/>
  <c r="AO3" i="1"/>
  <c r="AM3" i="1"/>
  <c r="AK3" i="1"/>
  <c r="AQ2" i="1"/>
  <c r="AO2" i="1"/>
  <c r="AM2" i="1"/>
  <c r="AK2" i="1"/>
  <c r="AR2" i="1" s="1"/>
  <c r="AS2" i="1" s="1"/>
  <c r="AR19" i="1" l="1"/>
  <c r="AR23" i="1"/>
  <c r="AR13" i="1"/>
  <c r="AR11" i="1"/>
  <c r="AR12" i="1"/>
  <c r="AR14" i="1"/>
  <c r="AR15" i="1"/>
  <c r="AR16" i="1"/>
  <c r="AR18" i="1"/>
  <c r="AR20" i="1"/>
  <c r="AR22" i="1"/>
  <c r="AR24" i="1"/>
  <c r="AR10" i="1"/>
  <c r="AR17" i="1"/>
  <c r="AR21" i="1"/>
  <c r="AR3" i="1"/>
  <c r="AS3" i="1" s="1"/>
  <c r="AR5" i="1"/>
  <c r="AS5" i="1" s="1"/>
  <c r="AR7" i="1"/>
  <c r="AS7" i="1" s="1"/>
  <c r="AR9" i="1"/>
  <c r="AF24" i="1"/>
  <c r="AG24" i="1" s="1"/>
  <c r="AD24" i="1"/>
  <c r="AB24" i="1"/>
  <c r="Z24" i="1"/>
  <c r="AF23" i="1"/>
  <c r="AG23" i="1" s="1"/>
  <c r="AD23" i="1"/>
  <c r="AB23" i="1"/>
  <c r="Z23" i="1"/>
  <c r="AF22" i="1"/>
  <c r="AG22" i="1" s="1"/>
  <c r="AD22" i="1"/>
  <c r="AB22" i="1"/>
  <c r="Z22" i="1"/>
  <c r="AF21" i="1"/>
  <c r="AD21" i="1"/>
  <c r="AB21" i="1"/>
  <c r="Z21" i="1"/>
  <c r="AF20" i="1"/>
  <c r="AG20" i="1" s="1"/>
  <c r="AD20" i="1"/>
  <c r="AB20" i="1"/>
  <c r="Z20" i="1"/>
  <c r="AF19" i="1"/>
  <c r="AG19" i="1" s="1"/>
  <c r="AD19" i="1"/>
  <c r="AB19" i="1"/>
  <c r="Z19" i="1"/>
  <c r="AF18" i="1"/>
  <c r="AG18" i="1" s="1"/>
  <c r="AD18" i="1"/>
  <c r="AB18" i="1"/>
  <c r="Z18" i="1"/>
  <c r="AF17" i="1"/>
  <c r="AD17" i="1"/>
  <c r="AB17" i="1"/>
  <c r="Z17" i="1"/>
  <c r="AF16" i="1"/>
  <c r="AG16" i="1" s="1"/>
  <c r="AD16" i="1"/>
  <c r="AB16" i="1"/>
  <c r="Z16" i="1"/>
  <c r="AF15" i="1"/>
  <c r="AG15" i="1" s="1"/>
  <c r="AD15" i="1"/>
  <c r="AB15" i="1"/>
  <c r="Z15" i="1"/>
  <c r="AF14" i="1"/>
  <c r="AG14" i="1" s="1"/>
  <c r="AD14" i="1"/>
  <c r="AB14" i="1"/>
  <c r="Z14" i="1"/>
  <c r="AF13" i="1"/>
  <c r="AD13" i="1"/>
  <c r="AB13" i="1"/>
  <c r="Z13" i="1"/>
  <c r="AF12" i="1"/>
  <c r="AG12" i="1" s="1"/>
  <c r="AD12" i="1"/>
  <c r="AB12" i="1"/>
  <c r="Z12" i="1"/>
  <c r="AD11" i="1"/>
  <c r="AG11" i="1" s="1"/>
  <c r="AB11" i="1"/>
  <c r="Z11" i="1"/>
  <c r="AD10" i="1"/>
  <c r="AB10" i="1"/>
  <c r="Z10" i="1"/>
  <c r="AF9" i="1"/>
  <c r="AD9" i="1"/>
  <c r="AB9" i="1"/>
  <c r="Z9" i="1"/>
  <c r="AF8" i="1"/>
  <c r="AD8" i="1"/>
  <c r="AB8" i="1"/>
  <c r="Z8" i="1"/>
  <c r="AF7" i="1"/>
  <c r="AD7" i="1"/>
  <c r="AB7" i="1"/>
  <c r="Z7" i="1"/>
  <c r="AF6" i="1"/>
  <c r="AD6" i="1"/>
  <c r="AB6" i="1"/>
  <c r="Z6" i="1"/>
  <c r="AF5" i="1"/>
  <c r="AD5" i="1"/>
  <c r="AB5" i="1"/>
  <c r="AF4" i="1"/>
  <c r="AD4" i="1"/>
  <c r="AB4" i="1"/>
  <c r="Z4" i="1"/>
  <c r="AF3" i="1"/>
  <c r="AD3" i="1"/>
  <c r="AB3" i="1"/>
  <c r="Z3" i="1"/>
  <c r="AF2" i="1"/>
  <c r="AD2" i="1"/>
  <c r="AB2" i="1"/>
  <c r="Z2" i="1"/>
  <c r="AG10" i="1" l="1"/>
  <c r="AG13" i="1"/>
  <c r="AG17" i="1"/>
  <c r="AG21" i="1"/>
  <c r="AG5" i="1"/>
  <c r="AH5" i="1" s="1"/>
  <c r="AG7" i="1"/>
  <c r="AH7" i="1" s="1"/>
  <c r="AG9" i="1"/>
  <c r="AG2" i="1"/>
  <c r="AH2" i="1" s="1"/>
  <c r="AG3" i="1"/>
  <c r="AH3" i="1" s="1"/>
  <c r="AG4" i="1"/>
  <c r="AH4" i="1" s="1"/>
  <c r="AG6" i="1"/>
  <c r="AH6" i="1" s="1"/>
  <c r="AG8" i="1"/>
  <c r="AH8" i="1" s="1"/>
  <c r="U32" i="1"/>
  <c r="S32" i="1"/>
  <c r="Q32" i="1"/>
  <c r="O32" i="1"/>
  <c r="U31" i="1"/>
  <c r="S31" i="1"/>
  <c r="Q31" i="1"/>
  <c r="O31" i="1"/>
  <c r="U30" i="1"/>
  <c r="S30" i="1"/>
  <c r="Q30" i="1"/>
  <c r="O30" i="1"/>
  <c r="U29" i="1"/>
  <c r="S29" i="1"/>
  <c r="Q29" i="1"/>
  <c r="O29" i="1"/>
  <c r="U28" i="1"/>
  <c r="S28" i="1"/>
  <c r="Q28" i="1"/>
  <c r="O28" i="1"/>
  <c r="V28" i="1" s="1"/>
  <c r="U27" i="1"/>
  <c r="S27" i="1"/>
  <c r="Q27" i="1"/>
  <c r="O27" i="1"/>
  <c r="U26" i="1"/>
  <c r="S26" i="1"/>
  <c r="Q26" i="1"/>
  <c r="O26" i="1"/>
  <c r="U25" i="1"/>
  <c r="S25" i="1"/>
  <c r="Q25" i="1"/>
  <c r="O25" i="1"/>
  <c r="U24" i="1"/>
  <c r="S24" i="1"/>
  <c r="Q24" i="1"/>
  <c r="O24" i="1"/>
  <c r="V24" i="1" s="1"/>
  <c r="U23" i="1"/>
  <c r="S23" i="1"/>
  <c r="Q23" i="1"/>
  <c r="O23" i="1"/>
  <c r="U22" i="1"/>
  <c r="S22" i="1"/>
  <c r="Q22" i="1"/>
  <c r="O22" i="1"/>
  <c r="U21" i="1"/>
  <c r="S21" i="1"/>
  <c r="Q21" i="1"/>
  <c r="O21" i="1"/>
  <c r="U20" i="1"/>
  <c r="S20" i="1"/>
  <c r="Q20" i="1"/>
  <c r="O20" i="1"/>
  <c r="V20" i="1" s="1"/>
  <c r="U19" i="1"/>
  <c r="S19" i="1"/>
  <c r="Q19" i="1"/>
  <c r="O19" i="1"/>
  <c r="U18" i="1"/>
  <c r="S18" i="1"/>
  <c r="Q18" i="1"/>
  <c r="O18" i="1"/>
  <c r="U17" i="1"/>
  <c r="S17" i="1"/>
  <c r="Q17" i="1"/>
  <c r="O17" i="1"/>
  <c r="U16" i="1"/>
  <c r="S16" i="1"/>
  <c r="Q16" i="1"/>
  <c r="O16" i="1"/>
  <c r="V16" i="1" s="1"/>
  <c r="U15" i="1"/>
  <c r="S15" i="1"/>
  <c r="Q15" i="1"/>
  <c r="O15" i="1"/>
  <c r="U14" i="1"/>
  <c r="S14" i="1"/>
  <c r="Q14" i="1"/>
  <c r="O14" i="1"/>
  <c r="U13" i="1"/>
  <c r="S13" i="1"/>
  <c r="Q13" i="1"/>
  <c r="O13" i="1"/>
  <c r="U12" i="1"/>
  <c r="S12" i="1"/>
  <c r="Q12" i="1"/>
  <c r="O12" i="1"/>
  <c r="V12" i="1" s="1"/>
  <c r="S11" i="1"/>
  <c r="Q11" i="1"/>
  <c r="O11" i="1"/>
  <c r="S10" i="1"/>
  <c r="V10" i="1" s="1"/>
  <c r="Q10" i="1"/>
  <c r="O10" i="1"/>
  <c r="U9" i="1"/>
  <c r="S9" i="1"/>
  <c r="Q9" i="1"/>
  <c r="O9" i="1"/>
  <c r="U8" i="1"/>
  <c r="S8" i="1"/>
  <c r="Q8" i="1"/>
  <c r="O8" i="1"/>
  <c r="U7" i="1"/>
  <c r="S7" i="1"/>
  <c r="Q7" i="1"/>
  <c r="O7" i="1"/>
  <c r="U6" i="1"/>
  <c r="S6" i="1"/>
  <c r="Q6" i="1"/>
  <c r="O6" i="1"/>
  <c r="U5" i="1"/>
  <c r="S5" i="1"/>
  <c r="Q5" i="1"/>
  <c r="U4" i="1"/>
  <c r="S4" i="1"/>
  <c r="Q4" i="1"/>
  <c r="O4" i="1"/>
  <c r="U3" i="1"/>
  <c r="S3" i="1"/>
  <c r="Q3" i="1"/>
  <c r="O3" i="1"/>
  <c r="U2" i="1"/>
  <c r="S2" i="1"/>
  <c r="Q2" i="1"/>
  <c r="O2" i="1"/>
  <c r="V8" i="1" l="1"/>
  <c r="W8" i="1" s="1"/>
  <c r="V6" i="1"/>
  <c r="W6" i="1" s="1"/>
  <c r="V9" i="1"/>
  <c r="V3" i="1"/>
  <c r="W3" i="1" s="1"/>
  <c r="V32" i="1"/>
  <c r="V7" i="1"/>
  <c r="W7" i="1" s="1"/>
  <c r="V2" i="1"/>
  <c r="W2" i="1" s="1"/>
  <c r="V4" i="1"/>
  <c r="W4" i="1" s="1"/>
  <c r="V11" i="1"/>
  <c r="V13" i="1"/>
  <c r="V14" i="1"/>
  <c r="V15" i="1"/>
  <c r="V17" i="1"/>
  <c r="V18" i="1"/>
  <c r="V19" i="1"/>
  <c r="V21" i="1"/>
  <c r="V22" i="1"/>
  <c r="V23" i="1"/>
  <c r="V25" i="1"/>
  <c r="V26" i="1"/>
  <c r="V27" i="1"/>
  <c r="V29" i="1"/>
  <c r="V30" i="1"/>
  <c r="V31" i="1"/>
  <c r="AQ25" i="1" l="1"/>
  <c r="AR25" i="1" s="1"/>
  <c r="AO25" i="1"/>
  <c r="AM25" i="1"/>
  <c r="AK25" i="1"/>
  <c r="AQ30" i="1" l="1"/>
  <c r="AR30" i="1" s="1"/>
  <c r="AO30" i="1"/>
  <c r="AM30" i="1"/>
  <c r="AK30" i="1"/>
  <c r="AQ29" i="1"/>
  <c r="AR29" i="1" s="1"/>
  <c r="AO29" i="1"/>
  <c r="AM29" i="1"/>
  <c r="AK29" i="1"/>
  <c r="AQ28" i="1"/>
  <c r="AR28" i="1" s="1"/>
  <c r="AO28" i="1"/>
  <c r="AM28" i="1"/>
  <c r="AK28" i="1"/>
  <c r="AQ27" i="1"/>
  <c r="AR27" i="1" s="1"/>
  <c r="AO27" i="1"/>
  <c r="AM27" i="1"/>
  <c r="AK27" i="1"/>
  <c r="AQ26" i="1"/>
  <c r="AR26" i="1" s="1"/>
  <c r="AO26" i="1"/>
  <c r="AM26" i="1"/>
  <c r="AK26" i="1"/>
  <c r="J13" i="2" l="1"/>
  <c r="C9" i="2" l="1"/>
  <c r="C8" i="2"/>
  <c r="AF30" i="1" l="1"/>
  <c r="AD30" i="1"/>
  <c r="AB30" i="1"/>
  <c r="Z30" i="1"/>
  <c r="AF29" i="1"/>
  <c r="AD29" i="1"/>
  <c r="AB29" i="1"/>
  <c r="Z29" i="1"/>
  <c r="AF28" i="1"/>
  <c r="AD28" i="1"/>
  <c r="AB28" i="1"/>
  <c r="Z28" i="1"/>
  <c r="AF27" i="1"/>
  <c r="AD27" i="1"/>
  <c r="AB27" i="1"/>
  <c r="Z27" i="1"/>
  <c r="AF26" i="1"/>
  <c r="AD26" i="1"/>
  <c r="AB26" i="1"/>
  <c r="Z26" i="1"/>
  <c r="AF25" i="1"/>
  <c r="AD25" i="1"/>
  <c r="AB25" i="1"/>
  <c r="Z25" i="1"/>
  <c r="AG25" i="1" l="1"/>
  <c r="AG27" i="1"/>
  <c r="AG29" i="1"/>
  <c r="AG26" i="1"/>
  <c r="AG28" i="1"/>
  <c r="AG30" i="1"/>
  <c r="U40" i="1" l="1"/>
  <c r="S40" i="1"/>
  <c r="Q40" i="1"/>
  <c r="O40" i="1"/>
  <c r="U39" i="1"/>
  <c r="S39" i="1"/>
  <c r="Q39" i="1"/>
  <c r="O39" i="1"/>
  <c r="U38" i="1"/>
  <c r="S38" i="1"/>
  <c r="Q38" i="1"/>
  <c r="O38" i="1"/>
  <c r="U37" i="1"/>
  <c r="S37" i="1"/>
  <c r="Q37" i="1"/>
  <c r="O37" i="1"/>
  <c r="U36" i="1"/>
  <c r="S36" i="1"/>
  <c r="Q36" i="1"/>
  <c r="O36" i="1"/>
  <c r="U35" i="1"/>
  <c r="S35" i="1"/>
  <c r="Q35" i="1"/>
  <c r="O35" i="1"/>
  <c r="U34" i="1"/>
  <c r="S34" i="1"/>
  <c r="Q34" i="1"/>
  <c r="O34" i="1"/>
  <c r="U33" i="1"/>
  <c r="S33" i="1"/>
  <c r="Q33" i="1"/>
  <c r="O33" i="1"/>
  <c r="V35" i="1" l="1"/>
  <c r="V37" i="1"/>
  <c r="V39" i="1"/>
  <c r="V33" i="1"/>
  <c r="V34" i="1"/>
  <c r="V36" i="1"/>
  <c r="V38" i="1"/>
  <c r="V40" i="1"/>
  <c r="K48" i="1" l="1"/>
  <c r="K49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K46" i="1" s="1"/>
  <c r="F47" i="1"/>
  <c r="K47" i="1" s="1"/>
  <c r="H33" i="1"/>
  <c r="J33" i="1"/>
  <c r="H34" i="1"/>
  <c r="J34" i="1"/>
  <c r="K34" i="1" s="1"/>
  <c r="H35" i="1"/>
  <c r="J35" i="1"/>
  <c r="H36" i="1"/>
  <c r="J36" i="1"/>
  <c r="H37" i="1"/>
  <c r="H38" i="1"/>
  <c r="H39" i="1"/>
  <c r="H40" i="1"/>
  <c r="K36" i="1" l="1"/>
  <c r="K35" i="1"/>
  <c r="K33" i="1"/>
  <c r="G8" i="2" l="1"/>
  <c r="AF42" i="1" l="1"/>
  <c r="AD42" i="1"/>
  <c r="AB42" i="1"/>
  <c r="Z42" i="1"/>
  <c r="AF41" i="1"/>
  <c r="AD41" i="1"/>
  <c r="AB41" i="1"/>
  <c r="Z41" i="1"/>
  <c r="AF40" i="1"/>
  <c r="AD40" i="1"/>
  <c r="AB40" i="1"/>
  <c r="Z40" i="1"/>
  <c r="AF39" i="1"/>
  <c r="AD39" i="1"/>
  <c r="AB39" i="1"/>
  <c r="Z39" i="1"/>
  <c r="AG41" i="1" l="1"/>
  <c r="AG40" i="1"/>
  <c r="AG39" i="1"/>
  <c r="AG42" i="1" l="1"/>
  <c r="AF44" i="1" l="1"/>
  <c r="AD44" i="1"/>
  <c r="AB44" i="1"/>
  <c r="Z44" i="1"/>
  <c r="AF43" i="1"/>
  <c r="AD43" i="1"/>
  <c r="AB43" i="1"/>
  <c r="Z43" i="1"/>
  <c r="AG43" i="1" l="1"/>
  <c r="AG44" i="1" l="1"/>
  <c r="J45" i="1" l="1"/>
  <c r="H45" i="1"/>
  <c r="J44" i="1"/>
  <c r="H44" i="1"/>
  <c r="J43" i="1"/>
  <c r="H43" i="1"/>
  <c r="J42" i="1"/>
  <c r="H42" i="1"/>
  <c r="J41" i="1"/>
  <c r="H41" i="1"/>
  <c r="J40" i="1"/>
  <c r="K40" i="1" s="1"/>
  <c r="J39" i="1"/>
  <c r="K39" i="1" s="1"/>
  <c r="J38" i="1"/>
  <c r="K38" i="1" s="1"/>
  <c r="J37" i="1"/>
  <c r="K37" i="1" s="1"/>
  <c r="K41" i="1" l="1"/>
  <c r="K43" i="1"/>
  <c r="K42" i="1"/>
  <c r="K44" i="1"/>
  <c r="K45" i="1"/>
  <c r="W41" i="1" l="1"/>
  <c r="W42" i="1"/>
  <c r="W43" i="1"/>
  <c r="W44" i="1"/>
  <c r="W45" i="1"/>
  <c r="W46" i="1"/>
  <c r="W47" i="1"/>
  <c r="W48" i="1"/>
  <c r="W49" i="1"/>
  <c r="J12" i="2" l="1"/>
  <c r="J11" i="2" l="1"/>
  <c r="J9" i="2" l="1"/>
  <c r="J10" i="2"/>
  <c r="J8" i="2" l="1"/>
  <c r="G15" i="2" l="1"/>
  <c r="J15" i="2"/>
</calcChain>
</file>

<file path=xl/sharedStrings.xml><?xml version="1.0" encoding="utf-8"?>
<sst xmlns="http://schemas.openxmlformats.org/spreadsheetml/2006/main" count="181" uniqueCount="45">
  <si>
    <t>A/A</t>
  </si>
  <si>
    <t>Aριθμός
Μητρώου</t>
  </si>
  <si>
    <t>Φοιτητής                                                  (Επώνυμο, Όνομα, Όνομα Πατέρα)</t>
  </si>
  <si>
    <t>Τελικό Γραπτό 60%</t>
  </si>
  <si>
    <t>Σύνολο 100%</t>
  </si>
  <si>
    <t>Προαγ. (βάση: 50 βαθμοί)</t>
  </si>
  <si>
    <t>ΜΑΘΗΜΑ
A' ΕΞΑΜΗΝΟ</t>
  </si>
  <si>
    <t xml:space="preserve">ΠΑΡΑΚΑΛΩ ΚΑΝΤΕ ΕΝΑ </t>
  </si>
  <si>
    <t>ΚΛΙΚ ΣΤΟ ΚΕΛΙ</t>
  </si>
  <si>
    <t>ΑΡΙΘΜΟΣ ΜΗΤΡΩΟΥ</t>
  </si>
  <si>
    <t xml:space="preserve">ΒΑΘΜΟΛΟΓΙΑ ΜΑΘΗΜΑΤΩΝ </t>
  </si>
  <si>
    <t xml:space="preserve">ΠΛΗΚΤΡΟΛΟΓΗΣΤΕ </t>
  </si>
  <si>
    <t>ΜΑΘΗΜΑ</t>
  </si>
  <si>
    <t>ΒΑΘΜΟΣ</t>
  </si>
  <si>
    <t xml:space="preserve">ΤΟΝ ΑΡΙΘΜΟ ΜΗΤΡΩΟΥ  </t>
  </si>
  <si>
    <t xml:space="preserve">ΚΑΙ EΠEITA </t>
  </si>
  <si>
    <t>ΠΑΤΗΣΤΕ ΤΟ 'ENTER'</t>
  </si>
  <si>
    <t>ΓΕΝΙΚΟΣ ΒΑΘΜΟΣ ΕΞΑΜΗΝΟΥ</t>
  </si>
  <si>
    <t>ECTS</t>
  </si>
  <si>
    <t>ΣΥΝΟΛΟ ECTS</t>
  </si>
  <si>
    <t>Ενδιάμεση Eξέταση 25%</t>
  </si>
  <si>
    <t>Παρουσίες και Συμμετοχή 15%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</si>
  <si>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</si>
  <si>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</si>
  <si>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</si>
  <si>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</si>
  <si>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>ΒΙΟΣΤΑΤΙΣΤΙΚΗ</t>
  </si>
  <si>
    <t>ΒΙΟΛΟΓΙΑ</t>
  </si>
  <si>
    <t>ΕΙΔΙΚΑ ΘΕΜΑΤΑ ΦΥΣΙΚΗΣ</t>
  </si>
  <si>
    <t>ΑΝΟΡΓΑΝΗ ΟΡΓΑΝΙΚΗ ΧΗΜΕΙΑ</t>
  </si>
  <si>
    <t>Ανέμου Γεωργία</t>
  </si>
  <si>
    <t>Γεωργίου Ευαγγελία</t>
  </si>
  <si>
    <t>Mahdis Moosavey Seyedeh</t>
  </si>
  <si>
    <t>Μαναμσίδου Χριστίνα</t>
  </si>
  <si>
    <t>Μιχαήλ Παναγιώτη</t>
  </si>
  <si>
    <t>Πουλλής Μαρίνος</t>
  </si>
  <si>
    <t>Πουλλής Αντρέας</t>
  </si>
  <si>
    <t>ΟΡΓΑΝΙΚΗ ΧΗΜΕΙΑ</t>
  </si>
  <si>
    <t>ΑΠΑΛΛΑΓΗ</t>
  </si>
  <si>
    <t>XHMEIA TΡΟΦΙΜΩΝ</t>
  </si>
  <si>
    <t>ANATOMIA KAI ΦΥΣΙΟΛΟΓΙΑ ΤΟΥ ΑΝΘΡΩΠΟΥ</t>
  </si>
  <si>
    <t>EΦΑΡΜΟΓΕΣ  ΠΛΗΡΟΦΟΡΙΚΗΣ ΣΤΗ ΔΙΑΙΤΟΛΟΓΙΑ</t>
  </si>
  <si>
    <t>ΜΑΘΗΜΑ
Α' ΕΞΑΜΗΝΟ</t>
  </si>
  <si>
    <t>ΤΟΞΙΚΟΛΟΓΙΑ ΤΡΟΦΙΜΩΝ</t>
  </si>
  <si>
    <t>ΜΙΚΡΟΒΙΟΛΟΓΙΑ ΚΑΙ ΜΙΚΡΟΒΙΟΛΟΓΙΑ ΤΡΟΦΙΜΩΝ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</si>
</sst>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1"/>
      <color indexed="12"/>
      <name val="Times New Roman"/>
      <family val="1"/>
      <charset val="161"/>
    </font>
    <font>
      <i/>
      <sz val="10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2"/>
      <color indexed="12"/>
      <name val="Times New Roman"/>
      <family val="1"/>
      <charset val="161"/>
    </font>
    <font>
      <i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2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9"/>
      <color theme="1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000000"/>
        <bgColor rgb="FFCCCCCC"/>
      </patternFill>
    </fill>
    <fill>
      <patternFill patternType="gray0625">
        <fgColor rgb="FF000000"/>
        <b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164" fontId="9" fillId="0" borderId="1" xfId="1" applyNumberFormat="1" applyFont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 applyProtection="1">
      <alignment horizontal="left" wrapText="1"/>
      <protection locked="0"/>
    </xf>
    <xf numFmtId="0" fontId="0" fillId="0" borderId="1" xfId="0" applyBorder="1"/>
    <xf numFmtId="0" fontId="10" fillId="0" borderId="1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164" fontId="6" fillId="0" borderId="1" xfId="1" applyNumberFormat="1" applyFont="1" applyBorder="1" applyAlignment="1" applyProtection="1">
      <alignment horizontal="center" wrapText="1"/>
    </xf>
    <xf numFmtId="164" fontId="9" fillId="0" borderId="1" xfId="1" applyNumberFormat="1" applyFont="1" applyBorder="1" applyAlignment="1" applyProtection="1">
      <alignment horizontal="center" wrapText="1"/>
    </xf>
    <xf numFmtId="1" fontId="6" fillId="0" borderId="4" xfId="1" applyNumberFormat="1" applyFont="1" applyBorder="1" applyAlignment="1" applyProtection="1">
      <alignment horizontal="left" wrapText="1"/>
    </xf>
    <xf numFmtId="0" fontId="12" fillId="0" borderId="0" xfId="0" applyFont="1"/>
    <xf numFmtId="0" fontId="0" fillId="0" borderId="6" xfId="0" applyBorder="1"/>
    <xf numFmtId="0" fontId="0" fillId="0" borderId="0" xfId="0" applyBorder="1"/>
    <xf numFmtId="0" fontId="13" fillId="0" borderId="0" xfId="0" applyFont="1"/>
    <xf numFmtId="0" fontId="14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6" fillId="0" borderId="0" xfId="0" applyFont="1" applyBorder="1" applyAlignment="1"/>
    <xf numFmtId="0" fontId="17" fillId="4" borderId="12" xfId="0" applyFont="1" applyFill="1" applyBorder="1" applyAlignment="1">
      <alignment horizontal="center" wrapText="1"/>
    </xf>
    <xf numFmtId="0" fontId="17" fillId="5" borderId="13" xfId="0" applyFont="1" applyFill="1" applyBorder="1" applyAlignment="1">
      <alignment horizontal="center" wrapText="1"/>
    </xf>
    <xf numFmtId="0" fontId="17" fillId="4" borderId="13" xfId="0" applyFont="1" applyFill="1" applyBorder="1" applyAlignment="1">
      <alignment horizontal="center" wrapText="1"/>
    </xf>
    <xf numFmtId="0" fontId="17" fillId="4" borderId="14" xfId="0" applyFont="1" applyFill="1" applyBorder="1" applyAlignment="1">
      <alignment horizont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7" fillId="0" borderId="3" xfId="1" applyFont="1" applyBorder="1" applyAlignment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  <xf numFmtId="1" fontId="12" fillId="0" borderId="7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9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</cellXfs>
  <cellStyles count="2">
    <cellStyle name="Normal" xfId="0" builtinId="0"/>
    <cellStyle name="Normal_Sheet1" xfId="1"/>
  </cellStyles>
  <dxfs count="30"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8481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525780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56292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8</xdr:col>
      <xdr:colOff>333375</xdr:colOff>
      <xdr:row>0</xdr:row>
      <xdr:rowOff>1695450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677227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66675</xdr:colOff>
      <xdr:row>0</xdr:row>
      <xdr:rowOff>1552575</xdr:rowOff>
    </xdr:from>
    <xdr:to>
      <xdr:col>9</xdr:col>
      <xdr:colOff>342900</xdr:colOff>
      <xdr:row>0</xdr:row>
      <xdr:rowOff>1695450</xdr:rowOff>
    </xdr:to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71913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1" name="Text Box 33"/>
        <xdr:cNvSpPr txBox="1">
          <a:spLocks noChangeArrowheads="1"/>
        </xdr:cNvSpPr>
      </xdr:nvSpPr>
      <xdr:spPr bwMode="auto">
        <a:xfrm>
          <a:off x="756285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38100</xdr:colOff>
      <xdr:row>0</xdr:row>
      <xdr:rowOff>1695450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52578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57150</xdr:colOff>
      <xdr:row>0</xdr:row>
      <xdr:rowOff>1552575</xdr:rowOff>
    </xdr:from>
    <xdr:to>
      <xdr:col>7</xdr:col>
      <xdr:colOff>333375</xdr:colOff>
      <xdr:row>0</xdr:row>
      <xdr:rowOff>1695450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565785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8" name="Text Box 42"/>
        <xdr:cNvSpPr txBox="1">
          <a:spLocks noChangeArrowheads="1"/>
        </xdr:cNvSpPr>
      </xdr:nvSpPr>
      <xdr:spPr bwMode="auto">
        <a:xfrm>
          <a:off x="422910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57150</xdr:colOff>
      <xdr:row>0</xdr:row>
      <xdr:rowOff>1695450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6772275" y="1371600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23" name="Line 64"/>
        <xdr:cNvSpPr>
          <a:spLocks noChangeShapeType="1"/>
        </xdr:cNvSpPr>
      </xdr:nvSpPr>
      <xdr:spPr bwMode="auto">
        <a:xfrm flipV="1">
          <a:off x="41910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5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71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71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716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71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1718" name="Line 24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1719" name="Line 26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1720" name="Line 548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1721" name="Line 550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30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1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32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3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3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8" name="Line 24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9" name="Line 26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50" name="Line 548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51" name="Line 550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5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5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0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1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4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4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4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4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5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5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5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5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5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6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6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6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9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0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0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1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1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21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21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8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8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8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8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90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91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92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93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94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95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9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9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29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29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00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01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02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03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04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05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0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0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0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0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10" name="Text Box 33"/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1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3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3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6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6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7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7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8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8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39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39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0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0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0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0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1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1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2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2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3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3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4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4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6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6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7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7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8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8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9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9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50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50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50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50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0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0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0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0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0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0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1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1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2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2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3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3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4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4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55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55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5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5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6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6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7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7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8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8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59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59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0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0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1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1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2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2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3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3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64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64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7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7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1765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6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6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7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7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7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7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7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7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7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7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7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7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8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8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8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8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8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8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8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8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8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8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9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9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9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9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9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9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9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9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79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79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0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0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0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8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8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1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1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1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1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1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2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2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2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2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2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2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2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2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2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2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3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3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3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3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3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3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3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3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3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3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4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4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4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4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4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4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4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4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4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4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5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5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5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5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5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5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5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5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5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5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6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186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186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6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6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6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6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6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6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6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7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7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7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7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7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7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7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7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7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7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8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8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8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8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8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8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8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8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8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8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9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9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9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9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9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9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9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9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89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89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90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90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90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90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90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90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90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90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90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190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191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1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1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1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1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1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1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1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1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1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2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2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2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2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2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2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2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2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2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2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3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3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3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3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3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3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3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3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3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3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4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4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4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4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4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4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4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4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4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4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5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5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5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5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5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5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5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195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195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5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6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6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6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6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6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6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6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6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6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6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7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7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7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7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7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7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7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7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7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7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8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8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8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8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8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8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8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8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8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8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9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9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9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9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9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9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9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9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199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199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200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200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200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200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200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200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200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0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0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0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1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1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1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1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1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1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1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1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1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1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2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2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2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2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2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2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2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2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2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2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3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3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3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3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3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3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3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3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3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3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4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4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4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4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4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4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4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4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4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4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5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5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5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205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205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5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5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5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5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5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6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6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6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6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6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6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6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6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6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6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7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7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7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7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7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7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7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7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7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7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8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8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8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8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8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8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8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8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8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8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9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9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9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9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9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9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9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9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09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09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10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210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210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1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1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1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1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2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2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2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2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2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212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212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3218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2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2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2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2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2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2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2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2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2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3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3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3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3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3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3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3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3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3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3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4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4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4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4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4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4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4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4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4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4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5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5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5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5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5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5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5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5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5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5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6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6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6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6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6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6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2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26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6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6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7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7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7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7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7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7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7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7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7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7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8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8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8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8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8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8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8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8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8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8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9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9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9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9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9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9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9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9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29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29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0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0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0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0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0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0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0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0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0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0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1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1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1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1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331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331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1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1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1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1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2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2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2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2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2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2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2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2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2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2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3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3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3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3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3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3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3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3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3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3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4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4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4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4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4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4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4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4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4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4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5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5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5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5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5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5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5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5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5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5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6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6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336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336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6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6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6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6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6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6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7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7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7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7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7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7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7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7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7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7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8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8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8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8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8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8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8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8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8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8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9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9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9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9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9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9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9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9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39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39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40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40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40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40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40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40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40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40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40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40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341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341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1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1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1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1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1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1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1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1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2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2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2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2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2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2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2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2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2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2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3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3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3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3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3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3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3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3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3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3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4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4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4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4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4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4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4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4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4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4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5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5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5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5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5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5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5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5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345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345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6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6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6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6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6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6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6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6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6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6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7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7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7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7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7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7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7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7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7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7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8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8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8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8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8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8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8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8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8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8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9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9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9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9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9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9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9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9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49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49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50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50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50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50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50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50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350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350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0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0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1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1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1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1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1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1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1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1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1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1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2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2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2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2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2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2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2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2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2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2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3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3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3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3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3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3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3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3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3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3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4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4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4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4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4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4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4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4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4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4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5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5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5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5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355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355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5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5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5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5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6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6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6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6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6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6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6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6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6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7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7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7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7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7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7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7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7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57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57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0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1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358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3584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3585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586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5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5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3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3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4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4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5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6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6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67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67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4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4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4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4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48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49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50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51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52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53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5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5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5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5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58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59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60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61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62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63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6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6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76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76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6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6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7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7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72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73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74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75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76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77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7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7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8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8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82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83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84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85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86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87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8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8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379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379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3816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1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1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1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2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2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2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2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2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2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2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2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2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2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3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3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3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3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3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3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3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3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3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383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384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841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2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4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4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4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5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5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6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6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86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86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3919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20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2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2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2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2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2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2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2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2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3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3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3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3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3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3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3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3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3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3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4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4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4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394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39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3198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1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2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2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9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9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39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39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4040" name="Text Box 33"/>
        <xdr:cNvSpPr txBox="1">
          <a:spLocks noChangeArrowheads="1"/>
        </xdr:cNvSpPr>
      </xdr:nvSpPr>
      <xdr:spPr bwMode="auto">
        <a:xfrm>
          <a:off x="76904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41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4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4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4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4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4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48" name="Line 24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49" name="Line 26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50" name="Line 548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51" name="Line 550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5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5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6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6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6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6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64" name="Line 24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65" name="Line 26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4066" name="Line 548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4067" name="Line 550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6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6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7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7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07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07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4126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27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2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3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3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3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3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3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3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3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3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3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3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4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4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4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4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4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4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4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4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4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4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15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15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4178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7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8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8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8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83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84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85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86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87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88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8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9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9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9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93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94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95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96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97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198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19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20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1463040</xdr:rowOff>
    </xdr:from>
    <xdr:to>
      <xdr:col>18</xdr:col>
      <xdr:colOff>0</xdr:colOff>
      <xdr:row>1</xdr:row>
      <xdr:rowOff>7620</xdr:rowOff>
    </xdr:to>
    <xdr:sp macro="" textlink="">
      <xdr:nvSpPr>
        <xdr:cNvPr id="420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1478280</xdr:rowOff>
    </xdr:from>
    <xdr:to>
      <xdr:col>20</xdr:col>
      <xdr:colOff>0</xdr:colOff>
      <xdr:row>1</xdr:row>
      <xdr:rowOff>30480</xdr:rowOff>
    </xdr:to>
    <xdr:sp macro="" textlink="">
      <xdr:nvSpPr>
        <xdr:cNvPr id="420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420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11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12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13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14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27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28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4229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4230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7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7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7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7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7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8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428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428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8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8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8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8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2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2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3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3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8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8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8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8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8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8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8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8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8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9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9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9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9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9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3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3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4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4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4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44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44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4405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4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4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5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5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5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5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5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6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6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7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7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8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8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49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49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50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450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450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0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0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0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0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1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1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2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2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3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3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4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454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455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5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5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6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6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7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7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8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8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459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459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59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0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0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1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1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2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2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3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3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4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4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464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464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4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4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4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5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5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6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6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7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7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8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8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9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9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9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469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469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69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69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69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69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69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0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0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1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1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2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2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3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3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4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474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474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47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47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5852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6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6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6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7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7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7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7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8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8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8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8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59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59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0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0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0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0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0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0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0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0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1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1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1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1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1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1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1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1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1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1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2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2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2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2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2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2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2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2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2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2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3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3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3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3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3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3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3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3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3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3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4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4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4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4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4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4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4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4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594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594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5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5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5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5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5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5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5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5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5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5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6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6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6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6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6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6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6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6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6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6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7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7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7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7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7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7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7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7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7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7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8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8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8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8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8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8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8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8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8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8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9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9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9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9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9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9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599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599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599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599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0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0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0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0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0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0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0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0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0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0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1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1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1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1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1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1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1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1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1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1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2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2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2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2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2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2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2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2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2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2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3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3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3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3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3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3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3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3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3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3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4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4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4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4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604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604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4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4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4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4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5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5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5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5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5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5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5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5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5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5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6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6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6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6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6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6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6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6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6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6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7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7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7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7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7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7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7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7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7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7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8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8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8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8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8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8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8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8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8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8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9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9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609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609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09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09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09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09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09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09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0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0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0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0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0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0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0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0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0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0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1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1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1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1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1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1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1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1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1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1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2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2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2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2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2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2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2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2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2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2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3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3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3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3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3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3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3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3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3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3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614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614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4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4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4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4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4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4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4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4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5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5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5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5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5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5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5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5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5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5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6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6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6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6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6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6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6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6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6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6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7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7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7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7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7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7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7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7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7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7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8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8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8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8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8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8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8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8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618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618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1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1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1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1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1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1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1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1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1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1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2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2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6214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1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1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1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2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2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2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2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2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2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2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2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2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2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3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3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3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3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3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3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3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3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3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3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4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4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4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4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4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4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4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4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4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4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5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5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5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5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5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5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5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5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5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6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2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26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6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6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6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6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6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6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7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7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7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7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7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7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7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7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7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7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8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8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8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8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8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8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8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8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8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8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9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9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9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9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9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9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9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9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29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29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30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30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30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30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30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30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30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30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30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30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631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631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1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1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1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1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1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1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1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1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2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2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2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2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2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2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2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2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2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2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3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3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3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3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3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3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3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3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3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3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4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4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4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4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4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4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4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4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4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4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5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5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5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5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5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5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5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5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635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635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6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6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6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6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6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6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6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6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6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6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7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7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7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7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7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7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7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7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7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7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8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8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8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8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8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8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8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8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8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8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9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9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9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9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9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9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9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9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39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39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40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40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40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40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40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40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640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640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0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0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1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1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1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1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1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1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1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1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1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1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2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2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2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2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2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2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2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2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2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2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3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3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3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3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3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3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3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3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3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3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4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4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4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4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4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4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4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4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4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4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5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5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5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5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645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645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5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5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5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5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6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6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6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6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6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6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6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6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6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6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7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7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7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7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7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7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7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7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7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7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8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8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8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8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8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8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8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8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8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8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9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9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9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9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9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9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9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9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49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49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50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50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650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650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0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0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0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0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0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0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1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1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1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1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1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1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1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1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1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1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2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2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2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2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2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2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2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2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2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2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3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3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3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3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3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3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3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3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3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3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4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4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4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4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4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4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4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4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4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4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655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655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5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5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5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5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5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5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5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6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6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6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6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6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6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7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7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5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5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6576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6577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6578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7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8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5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5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65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6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6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6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6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6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6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6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6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6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6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6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6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66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6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66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6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67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6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67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6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6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6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6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7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7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8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6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6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7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7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1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1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1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1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82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82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2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2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2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2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2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2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2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2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3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3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3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3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3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3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3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3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3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3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4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4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4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4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84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84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6846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4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5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6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6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687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687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6950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5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5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6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6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6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9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9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7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8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8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8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8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8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8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8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8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8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9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9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9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9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9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9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9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9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99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99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0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0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0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0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0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0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0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0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0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0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1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1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01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0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0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7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8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8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8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08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08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5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6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63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6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65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67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6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7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73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75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77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7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1352550</xdr:rowOff>
    </xdr:from>
    <xdr:to>
      <xdr:col>29</xdr:col>
      <xdr:colOff>0</xdr:colOff>
      <xdr:row>1</xdr:row>
      <xdr:rowOff>9525</xdr:rowOff>
    </xdr:to>
    <xdr:sp macro="" textlink="">
      <xdr:nvSpPr>
        <xdr:cNvPr id="71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1362075</xdr:rowOff>
    </xdr:from>
    <xdr:to>
      <xdr:col>31</xdr:col>
      <xdr:colOff>0</xdr:colOff>
      <xdr:row>1</xdr:row>
      <xdr:rowOff>28575</xdr:rowOff>
    </xdr:to>
    <xdr:sp macro="" textlink="">
      <xdr:nvSpPr>
        <xdr:cNvPr id="718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1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1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7206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0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0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0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1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11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12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13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14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15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16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1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1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1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2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21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22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23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24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25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26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2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2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1257300</xdr:rowOff>
    </xdr:from>
    <xdr:to>
      <xdr:col>29</xdr:col>
      <xdr:colOff>0</xdr:colOff>
      <xdr:row>1</xdr:row>
      <xdr:rowOff>7620</xdr:rowOff>
    </xdr:to>
    <xdr:sp macro="" textlink="">
      <xdr:nvSpPr>
        <xdr:cNvPr id="722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1280160</xdr:rowOff>
    </xdr:from>
    <xdr:to>
      <xdr:col>31</xdr:col>
      <xdr:colOff>0</xdr:colOff>
      <xdr:row>1</xdr:row>
      <xdr:rowOff>30480</xdr:rowOff>
    </xdr:to>
    <xdr:sp macro="" textlink="">
      <xdr:nvSpPr>
        <xdr:cNvPr id="723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7257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6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7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7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7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7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7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8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2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2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335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3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3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8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8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8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8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8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9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9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9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9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39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39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3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3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3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4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4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5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5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5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6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6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6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6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6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6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6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6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6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6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7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7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7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7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7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7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7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7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7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47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48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8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8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8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8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8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8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8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9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9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9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9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9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9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9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49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49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50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50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50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50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50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7605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0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1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2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2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2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2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2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2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2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6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6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7631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3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3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3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3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3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3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3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4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4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4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4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4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4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4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4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4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4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5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5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5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65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65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1514880</xdr:rowOff>
    </xdr:from>
    <xdr:to>
      <xdr:col>6</xdr:col>
      <xdr:colOff>0</xdr:colOff>
      <xdr:row>1</xdr:row>
      <xdr:rowOff>333765</xdr:rowOff>
    </xdr:to>
    <xdr:sp macro="" textlink="">
      <xdr:nvSpPr>
        <xdr:cNvPr id="7692" name="Line 1"/>
        <xdr:cNvSpPr/>
      </xdr:nvSpPr>
      <xdr:spPr>
        <a:xfrm flipV="1">
          <a:off x="5208600" y="1164360"/>
          <a:ext cx="0" cy="335265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69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6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6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6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6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6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01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02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03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04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17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18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36</xdr:row>
      <xdr:rowOff>1543050</xdr:rowOff>
    </xdr:from>
    <xdr:to>
      <xdr:col>7</xdr:col>
      <xdr:colOff>0</xdr:colOff>
      <xdr:row>37</xdr:row>
      <xdr:rowOff>9525</xdr:rowOff>
    </xdr:to>
    <xdr:sp macro="" textlink="">
      <xdr:nvSpPr>
        <xdr:cNvPr id="7719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1562100</xdr:rowOff>
    </xdr:from>
    <xdr:to>
      <xdr:col>9</xdr:col>
      <xdr:colOff>0</xdr:colOff>
      <xdr:row>37</xdr:row>
      <xdr:rowOff>28575</xdr:rowOff>
    </xdr:to>
    <xdr:sp macro="" textlink="">
      <xdr:nvSpPr>
        <xdr:cNvPr id="7720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7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5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5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5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5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5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5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5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6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77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77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7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8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8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8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8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8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8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8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79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79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7919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79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79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6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7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7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8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8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799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799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0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0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1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1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</xdr:row>
      <xdr:rowOff>1543050</xdr:rowOff>
    </xdr:from>
    <xdr:to>
      <xdr:col>7</xdr:col>
      <xdr:colOff>0</xdr:colOff>
      <xdr:row>2</xdr:row>
      <xdr:rowOff>9525</xdr:rowOff>
    </xdr:to>
    <xdr:sp macro="" textlink="">
      <xdr:nvSpPr>
        <xdr:cNvPr id="801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1562100</xdr:rowOff>
    </xdr:from>
    <xdr:to>
      <xdr:col>9</xdr:col>
      <xdr:colOff>0</xdr:colOff>
      <xdr:row>2</xdr:row>
      <xdr:rowOff>28575</xdr:rowOff>
    </xdr:to>
    <xdr:sp macro="" textlink="">
      <xdr:nvSpPr>
        <xdr:cNvPr id="801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1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1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1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2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2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3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3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4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4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5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5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6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6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6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</xdr:row>
      <xdr:rowOff>1543050</xdr:rowOff>
    </xdr:from>
    <xdr:to>
      <xdr:col>7</xdr:col>
      <xdr:colOff>0</xdr:colOff>
      <xdr:row>3</xdr:row>
      <xdr:rowOff>9525</xdr:rowOff>
    </xdr:to>
    <xdr:sp macro="" textlink="">
      <xdr:nvSpPr>
        <xdr:cNvPr id="806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1562100</xdr:rowOff>
    </xdr:from>
    <xdr:to>
      <xdr:col>9</xdr:col>
      <xdr:colOff>0</xdr:colOff>
      <xdr:row>3</xdr:row>
      <xdr:rowOff>28575</xdr:rowOff>
    </xdr:to>
    <xdr:sp macro="" textlink="">
      <xdr:nvSpPr>
        <xdr:cNvPr id="806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6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6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6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6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6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7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7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8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8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09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09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0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0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1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</xdr:row>
      <xdr:rowOff>1543050</xdr:rowOff>
    </xdr:from>
    <xdr:to>
      <xdr:col>7</xdr:col>
      <xdr:colOff>0</xdr:colOff>
      <xdr:row>4</xdr:row>
      <xdr:rowOff>9525</xdr:rowOff>
    </xdr:to>
    <xdr:sp macro="" textlink="">
      <xdr:nvSpPr>
        <xdr:cNvPr id="811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1562100</xdr:rowOff>
    </xdr:from>
    <xdr:to>
      <xdr:col>9</xdr:col>
      <xdr:colOff>0</xdr:colOff>
      <xdr:row>4</xdr:row>
      <xdr:rowOff>28575</xdr:rowOff>
    </xdr:to>
    <xdr:sp macro="" textlink="">
      <xdr:nvSpPr>
        <xdr:cNvPr id="811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1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1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1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1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2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2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3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3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4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4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5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</xdr:row>
      <xdr:rowOff>1543050</xdr:rowOff>
    </xdr:from>
    <xdr:to>
      <xdr:col>7</xdr:col>
      <xdr:colOff>0</xdr:colOff>
      <xdr:row>5</xdr:row>
      <xdr:rowOff>9525</xdr:rowOff>
    </xdr:to>
    <xdr:sp macro="" textlink="">
      <xdr:nvSpPr>
        <xdr:cNvPr id="815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1562100</xdr:rowOff>
    </xdr:from>
    <xdr:to>
      <xdr:col>9</xdr:col>
      <xdr:colOff>0</xdr:colOff>
      <xdr:row>5</xdr:row>
      <xdr:rowOff>28575</xdr:rowOff>
    </xdr:to>
    <xdr:sp macro="" textlink="">
      <xdr:nvSpPr>
        <xdr:cNvPr id="816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6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6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7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7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8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8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19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19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1543050</xdr:rowOff>
    </xdr:from>
    <xdr:to>
      <xdr:col>7</xdr:col>
      <xdr:colOff>0</xdr:colOff>
      <xdr:row>6</xdr:row>
      <xdr:rowOff>9525</xdr:rowOff>
    </xdr:to>
    <xdr:sp macro="" textlink="">
      <xdr:nvSpPr>
        <xdr:cNvPr id="820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1562100</xdr:rowOff>
    </xdr:from>
    <xdr:to>
      <xdr:col>9</xdr:col>
      <xdr:colOff>0</xdr:colOff>
      <xdr:row>6</xdr:row>
      <xdr:rowOff>28575</xdr:rowOff>
    </xdr:to>
    <xdr:sp macro="" textlink="">
      <xdr:nvSpPr>
        <xdr:cNvPr id="820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0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1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1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2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2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3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3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4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4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5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5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6</xdr:row>
      <xdr:rowOff>1543050</xdr:rowOff>
    </xdr:from>
    <xdr:to>
      <xdr:col>7</xdr:col>
      <xdr:colOff>0</xdr:colOff>
      <xdr:row>7</xdr:row>
      <xdr:rowOff>9525</xdr:rowOff>
    </xdr:to>
    <xdr:sp macro="" textlink="">
      <xdr:nvSpPr>
        <xdr:cNvPr id="825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1562100</xdr:rowOff>
    </xdr:from>
    <xdr:to>
      <xdr:col>9</xdr:col>
      <xdr:colOff>0</xdr:colOff>
      <xdr:row>7</xdr:row>
      <xdr:rowOff>28575</xdr:rowOff>
    </xdr:to>
    <xdr:sp macro="" textlink="">
      <xdr:nvSpPr>
        <xdr:cNvPr id="825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6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7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827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28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9366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7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7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7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7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8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8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4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4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1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1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1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1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2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2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2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2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2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2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2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2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2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2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3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3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3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3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3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3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3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3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3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3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4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4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4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4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4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4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4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4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4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4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5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5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5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5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5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5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5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5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5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5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6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6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1</xdr:row>
      <xdr:rowOff>1543050</xdr:rowOff>
    </xdr:from>
    <xdr:to>
      <xdr:col>18</xdr:col>
      <xdr:colOff>0</xdr:colOff>
      <xdr:row>2</xdr:row>
      <xdr:rowOff>9525</xdr:rowOff>
    </xdr:to>
    <xdr:sp macro="" textlink="">
      <xdr:nvSpPr>
        <xdr:cNvPr id="946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1</xdr:row>
      <xdr:rowOff>1562100</xdr:rowOff>
    </xdr:from>
    <xdr:to>
      <xdr:col>20</xdr:col>
      <xdr:colOff>0</xdr:colOff>
      <xdr:row>2</xdr:row>
      <xdr:rowOff>28575</xdr:rowOff>
    </xdr:to>
    <xdr:sp macro="" textlink="">
      <xdr:nvSpPr>
        <xdr:cNvPr id="946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6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6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6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6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6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6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7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7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7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7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7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7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7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7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7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7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8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8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8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8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8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8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8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8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8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8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9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9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9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9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9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9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9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9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49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49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50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50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50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50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50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50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50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50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50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50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</xdr:row>
      <xdr:rowOff>1543050</xdr:rowOff>
    </xdr:from>
    <xdr:to>
      <xdr:col>18</xdr:col>
      <xdr:colOff>0</xdr:colOff>
      <xdr:row>3</xdr:row>
      <xdr:rowOff>9525</xdr:rowOff>
    </xdr:to>
    <xdr:sp macro="" textlink="">
      <xdr:nvSpPr>
        <xdr:cNvPr id="951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2</xdr:row>
      <xdr:rowOff>1562100</xdr:rowOff>
    </xdr:from>
    <xdr:to>
      <xdr:col>20</xdr:col>
      <xdr:colOff>0</xdr:colOff>
      <xdr:row>3</xdr:row>
      <xdr:rowOff>28575</xdr:rowOff>
    </xdr:to>
    <xdr:sp macro="" textlink="">
      <xdr:nvSpPr>
        <xdr:cNvPr id="951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1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1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1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1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1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1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1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1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2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2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2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2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2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2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2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2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2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2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3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3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3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3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3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3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3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3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3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3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4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4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4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4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4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4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4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4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4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4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5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5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5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5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5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5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5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5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</xdr:row>
      <xdr:rowOff>1543050</xdr:rowOff>
    </xdr:from>
    <xdr:to>
      <xdr:col>18</xdr:col>
      <xdr:colOff>0</xdr:colOff>
      <xdr:row>4</xdr:row>
      <xdr:rowOff>9525</xdr:rowOff>
    </xdr:to>
    <xdr:sp macro="" textlink="">
      <xdr:nvSpPr>
        <xdr:cNvPr id="955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</xdr:row>
      <xdr:rowOff>1562100</xdr:rowOff>
    </xdr:from>
    <xdr:to>
      <xdr:col>20</xdr:col>
      <xdr:colOff>0</xdr:colOff>
      <xdr:row>4</xdr:row>
      <xdr:rowOff>28575</xdr:rowOff>
    </xdr:to>
    <xdr:sp macro="" textlink="">
      <xdr:nvSpPr>
        <xdr:cNvPr id="955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6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6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6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6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6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6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6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6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6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6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7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7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7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7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7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7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7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7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7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7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8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8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8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8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8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8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8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8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8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8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9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9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9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9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9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9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9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9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59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59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60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60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60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60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60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60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4</xdr:row>
      <xdr:rowOff>1543050</xdr:rowOff>
    </xdr:from>
    <xdr:to>
      <xdr:col>18</xdr:col>
      <xdr:colOff>0</xdr:colOff>
      <xdr:row>5</xdr:row>
      <xdr:rowOff>9525</xdr:rowOff>
    </xdr:to>
    <xdr:sp macro="" textlink="">
      <xdr:nvSpPr>
        <xdr:cNvPr id="960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</xdr:row>
      <xdr:rowOff>1562100</xdr:rowOff>
    </xdr:from>
    <xdr:to>
      <xdr:col>20</xdr:col>
      <xdr:colOff>0</xdr:colOff>
      <xdr:row>5</xdr:row>
      <xdr:rowOff>28575</xdr:rowOff>
    </xdr:to>
    <xdr:sp macro="" textlink="">
      <xdr:nvSpPr>
        <xdr:cNvPr id="960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0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0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1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1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1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1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1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1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1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1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1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1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2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2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2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2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2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2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2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2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2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2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3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3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3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3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3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3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3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3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3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3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4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4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4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4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4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4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4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4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4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4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5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5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5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5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5</xdr:row>
      <xdr:rowOff>1543050</xdr:rowOff>
    </xdr:from>
    <xdr:to>
      <xdr:col>18</xdr:col>
      <xdr:colOff>0</xdr:colOff>
      <xdr:row>6</xdr:row>
      <xdr:rowOff>9525</xdr:rowOff>
    </xdr:to>
    <xdr:sp macro="" textlink="">
      <xdr:nvSpPr>
        <xdr:cNvPr id="965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1562100</xdr:rowOff>
    </xdr:from>
    <xdr:to>
      <xdr:col>20</xdr:col>
      <xdr:colOff>0</xdr:colOff>
      <xdr:row>6</xdr:row>
      <xdr:rowOff>28575</xdr:rowOff>
    </xdr:to>
    <xdr:sp macro="" textlink="">
      <xdr:nvSpPr>
        <xdr:cNvPr id="965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5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5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5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5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6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6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6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6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6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6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6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6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6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6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7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7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7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7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7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7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7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7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7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7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8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8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8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8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8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8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8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8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8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8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9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9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9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9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9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9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9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9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69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69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70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70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1543050</xdr:rowOff>
    </xdr:from>
    <xdr:to>
      <xdr:col>18</xdr:col>
      <xdr:colOff>0</xdr:colOff>
      <xdr:row>7</xdr:row>
      <xdr:rowOff>9525</xdr:rowOff>
    </xdr:to>
    <xdr:sp macro="" textlink="">
      <xdr:nvSpPr>
        <xdr:cNvPr id="970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6</xdr:row>
      <xdr:rowOff>1562100</xdr:rowOff>
    </xdr:from>
    <xdr:to>
      <xdr:col>20</xdr:col>
      <xdr:colOff>0</xdr:colOff>
      <xdr:row>7</xdr:row>
      <xdr:rowOff>28575</xdr:rowOff>
    </xdr:to>
    <xdr:sp macro="" textlink="">
      <xdr:nvSpPr>
        <xdr:cNvPr id="970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1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1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1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1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2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2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2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2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2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2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72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72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0089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09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09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09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09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0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0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0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0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0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1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2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2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2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2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2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2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2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3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3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3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3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3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3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13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13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3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4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4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4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4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4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4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4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4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4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4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5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5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5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5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5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5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5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5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5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5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6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6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6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6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6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6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6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6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6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6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7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7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7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7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7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7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7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7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7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7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8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8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8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8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8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</xdr:row>
      <xdr:rowOff>1543050</xdr:rowOff>
    </xdr:from>
    <xdr:to>
      <xdr:col>29</xdr:col>
      <xdr:colOff>0</xdr:colOff>
      <xdr:row>2</xdr:row>
      <xdr:rowOff>9525</xdr:rowOff>
    </xdr:to>
    <xdr:sp macro="" textlink="">
      <xdr:nvSpPr>
        <xdr:cNvPr id="1018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</xdr:row>
      <xdr:rowOff>1562100</xdr:rowOff>
    </xdr:from>
    <xdr:to>
      <xdr:col>31</xdr:col>
      <xdr:colOff>0</xdr:colOff>
      <xdr:row>2</xdr:row>
      <xdr:rowOff>28575</xdr:rowOff>
    </xdr:to>
    <xdr:sp macro="" textlink="">
      <xdr:nvSpPr>
        <xdr:cNvPr id="1018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8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18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8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19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9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19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9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19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9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19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9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19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19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0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0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0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0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0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0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0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0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0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0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1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1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1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1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1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1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1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1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1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1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2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2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2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2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2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2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2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2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2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2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3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3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3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2</xdr:row>
      <xdr:rowOff>1543050</xdr:rowOff>
    </xdr:from>
    <xdr:to>
      <xdr:col>29</xdr:col>
      <xdr:colOff>0</xdr:colOff>
      <xdr:row>3</xdr:row>
      <xdr:rowOff>9525</xdr:rowOff>
    </xdr:to>
    <xdr:sp macro="" textlink="">
      <xdr:nvSpPr>
        <xdr:cNvPr id="1023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</xdr:row>
      <xdr:rowOff>1562100</xdr:rowOff>
    </xdr:from>
    <xdr:to>
      <xdr:col>31</xdr:col>
      <xdr:colOff>0</xdr:colOff>
      <xdr:row>3</xdr:row>
      <xdr:rowOff>28575</xdr:rowOff>
    </xdr:to>
    <xdr:sp macro="" textlink="">
      <xdr:nvSpPr>
        <xdr:cNvPr id="1023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3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3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3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3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3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4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4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4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4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4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4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4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4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4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4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5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5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5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5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5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5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5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5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5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5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6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6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6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6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6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6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6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6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6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6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7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7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7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7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7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7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7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7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7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7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8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</xdr:row>
      <xdr:rowOff>1543050</xdr:rowOff>
    </xdr:from>
    <xdr:to>
      <xdr:col>29</xdr:col>
      <xdr:colOff>0</xdr:colOff>
      <xdr:row>4</xdr:row>
      <xdr:rowOff>9525</xdr:rowOff>
    </xdr:to>
    <xdr:sp macro="" textlink="">
      <xdr:nvSpPr>
        <xdr:cNvPr id="1028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</xdr:row>
      <xdr:rowOff>1562100</xdr:rowOff>
    </xdr:from>
    <xdr:to>
      <xdr:col>31</xdr:col>
      <xdr:colOff>0</xdr:colOff>
      <xdr:row>4</xdr:row>
      <xdr:rowOff>28575</xdr:rowOff>
    </xdr:to>
    <xdr:sp macro="" textlink="">
      <xdr:nvSpPr>
        <xdr:cNvPr id="1028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8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8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8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8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8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8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8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9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9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9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9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9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9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9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9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29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29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0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0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0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0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0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0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0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0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0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0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1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1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1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1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1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1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1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1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1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1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2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2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2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2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2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2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2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2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2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4</xdr:row>
      <xdr:rowOff>1543050</xdr:rowOff>
    </xdr:from>
    <xdr:to>
      <xdr:col>29</xdr:col>
      <xdr:colOff>0</xdr:colOff>
      <xdr:row>5</xdr:row>
      <xdr:rowOff>9525</xdr:rowOff>
    </xdr:to>
    <xdr:sp macro="" textlink="">
      <xdr:nvSpPr>
        <xdr:cNvPr id="1032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4</xdr:row>
      <xdr:rowOff>1562100</xdr:rowOff>
    </xdr:from>
    <xdr:to>
      <xdr:col>31</xdr:col>
      <xdr:colOff>0</xdr:colOff>
      <xdr:row>5</xdr:row>
      <xdr:rowOff>28575</xdr:rowOff>
    </xdr:to>
    <xdr:sp macro="" textlink="">
      <xdr:nvSpPr>
        <xdr:cNvPr id="1033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3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3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3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3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3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3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3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3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3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4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4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4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4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4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4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4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4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4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4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5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5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5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5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5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5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5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5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5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5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6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6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6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6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6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6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6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6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6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6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7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7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7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7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7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7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7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5</xdr:row>
      <xdr:rowOff>1543050</xdr:rowOff>
    </xdr:from>
    <xdr:to>
      <xdr:col>29</xdr:col>
      <xdr:colOff>0</xdr:colOff>
      <xdr:row>6</xdr:row>
      <xdr:rowOff>9525</xdr:rowOff>
    </xdr:to>
    <xdr:sp macro="" textlink="">
      <xdr:nvSpPr>
        <xdr:cNvPr id="1037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5</xdr:row>
      <xdr:rowOff>1562100</xdr:rowOff>
    </xdr:from>
    <xdr:to>
      <xdr:col>31</xdr:col>
      <xdr:colOff>0</xdr:colOff>
      <xdr:row>6</xdr:row>
      <xdr:rowOff>28575</xdr:rowOff>
    </xdr:to>
    <xdr:sp macro="" textlink="">
      <xdr:nvSpPr>
        <xdr:cNvPr id="1037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7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8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8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8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8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8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8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8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8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8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8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9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9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9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9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9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9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9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9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39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39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0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0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0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0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0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0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0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0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0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0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1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1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1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1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1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1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1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1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1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1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2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2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2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2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2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6</xdr:row>
      <xdr:rowOff>1543050</xdr:rowOff>
    </xdr:from>
    <xdr:to>
      <xdr:col>29</xdr:col>
      <xdr:colOff>0</xdr:colOff>
      <xdr:row>7</xdr:row>
      <xdr:rowOff>9525</xdr:rowOff>
    </xdr:to>
    <xdr:sp macro="" textlink="">
      <xdr:nvSpPr>
        <xdr:cNvPr id="1042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6</xdr:row>
      <xdr:rowOff>1562100</xdr:rowOff>
    </xdr:from>
    <xdr:to>
      <xdr:col>31</xdr:col>
      <xdr:colOff>0</xdr:colOff>
      <xdr:row>7</xdr:row>
      <xdr:rowOff>28575</xdr:rowOff>
    </xdr:to>
    <xdr:sp macro="" textlink="">
      <xdr:nvSpPr>
        <xdr:cNvPr id="1042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3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3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3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3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3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3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3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3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3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4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4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4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4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4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4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4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4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4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44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45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1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2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3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1</xdr:row>
      <xdr:rowOff>1543050</xdr:rowOff>
    </xdr:from>
    <xdr:to>
      <xdr:col>11</xdr:col>
      <xdr:colOff>0</xdr:colOff>
      <xdr:row>1</xdr:row>
      <xdr:rowOff>1685925</xdr:rowOff>
    </xdr:to>
    <xdr:sp macro="" textlink="">
      <xdr:nvSpPr>
        <xdr:cNvPr id="10454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10455" name="Text Box 33"/>
        <xdr:cNvSpPr txBox="1">
          <a:spLocks noChangeArrowheads="1"/>
        </xdr:cNvSpPr>
      </xdr:nvSpPr>
      <xdr:spPr bwMode="auto">
        <a:xfrm>
          <a:off x="7842885" y="23812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2</xdr:row>
      <xdr:rowOff>1543050</xdr:rowOff>
    </xdr:from>
    <xdr:to>
      <xdr:col>11</xdr:col>
      <xdr:colOff>0</xdr:colOff>
      <xdr:row>2</xdr:row>
      <xdr:rowOff>1685925</xdr:rowOff>
    </xdr:to>
    <xdr:sp macro="" textlink="">
      <xdr:nvSpPr>
        <xdr:cNvPr id="10456" name="Text Box 33"/>
        <xdr:cNvSpPr txBox="1">
          <a:spLocks noChangeArrowheads="1"/>
        </xdr:cNvSpPr>
      </xdr:nvSpPr>
      <xdr:spPr bwMode="auto">
        <a:xfrm>
          <a:off x="7842885" y="23812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0457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6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7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8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8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8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8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4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4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5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5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1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1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1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1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1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2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2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2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2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2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2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2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2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2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2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3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3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3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3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3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3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3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63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63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3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4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4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4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4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4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4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4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4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4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4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5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5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5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5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5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5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5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5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5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5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6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066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066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0687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68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68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69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69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692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693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694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695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696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697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69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69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70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70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702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703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704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705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706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707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70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70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071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071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071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7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7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10790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7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7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7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7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7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7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7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7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8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8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0867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68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7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7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7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7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7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75" name="Line 24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76" name="Line 26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77" name="Line 548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78" name="Line 550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7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8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8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9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91" name="Line 24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92" name="Line 26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38</xdr:row>
      <xdr:rowOff>1543050</xdr:rowOff>
    </xdr:from>
    <xdr:to>
      <xdr:col>7</xdr:col>
      <xdr:colOff>0</xdr:colOff>
      <xdr:row>39</xdr:row>
      <xdr:rowOff>9525</xdr:rowOff>
    </xdr:to>
    <xdr:sp macro="" textlink="">
      <xdr:nvSpPr>
        <xdr:cNvPr id="10893" name="Line 548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1562100</xdr:rowOff>
    </xdr:from>
    <xdr:to>
      <xdr:col>9</xdr:col>
      <xdr:colOff>0</xdr:colOff>
      <xdr:row>39</xdr:row>
      <xdr:rowOff>28575</xdr:rowOff>
    </xdr:to>
    <xdr:sp macro="" textlink="">
      <xdr:nvSpPr>
        <xdr:cNvPr id="10894" name="Line 550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9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9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9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89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089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090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10995" name="Text Box 33"/>
        <xdr:cNvSpPr txBox="1">
          <a:spLocks noChangeArrowheads="1"/>
        </xdr:cNvSpPr>
      </xdr:nvSpPr>
      <xdr:spPr bwMode="auto">
        <a:xfrm>
          <a:off x="77666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96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9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99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00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01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02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38</xdr:row>
      <xdr:rowOff>1543050</xdr:rowOff>
    </xdr:from>
    <xdr:to>
      <xdr:col>18</xdr:col>
      <xdr:colOff>0</xdr:colOff>
      <xdr:row>39</xdr:row>
      <xdr:rowOff>9525</xdr:rowOff>
    </xdr:to>
    <xdr:sp macro="" textlink="">
      <xdr:nvSpPr>
        <xdr:cNvPr id="11003" name="Line 24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1562100</xdr:rowOff>
    </xdr:from>
    <xdr:to>
      <xdr:col>20</xdr:col>
      <xdr:colOff>0</xdr:colOff>
      <xdr:row>39</xdr:row>
      <xdr:rowOff>28575</xdr:rowOff>
    </xdr:to>
    <xdr:sp macro="" textlink="">
      <xdr:nvSpPr>
        <xdr:cNvPr id="11004" name="Line 26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38</xdr:row>
      <xdr:rowOff>1543050</xdr:rowOff>
    </xdr:from>
    <xdr:to>
      <xdr:col>18</xdr:col>
      <xdr:colOff>0</xdr:colOff>
      <xdr:row>39</xdr:row>
      <xdr:rowOff>9525</xdr:rowOff>
    </xdr:to>
    <xdr:sp macro="" textlink="">
      <xdr:nvSpPr>
        <xdr:cNvPr id="11005" name="Line 548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1562100</xdr:rowOff>
    </xdr:from>
    <xdr:to>
      <xdr:col>20</xdr:col>
      <xdr:colOff>0</xdr:colOff>
      <xdr:row>39</xdr:row>
      <xdr:rowOff>28575</xdr:rowOff>
    </xdr:to>
    <xdr:sp macro="" textlink="">
      <xdr:nvSpPr>
        <xdr:cNvPr id="11006" name="Line 550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07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0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09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10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11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12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13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14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15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16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17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1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38</xdr:row>
      <xdr:rowOff>1543050</xdr:rowOff>
    </xdr:from>
    <xdr:to>
      <xdr:col>18</xdr:col>
      <xdr:colOff>0</xdr:colOff>
      <xdr:row>39</xdr:row>
      <xdr:rowOff>9525</xdr:rowOff>
    </xdr:to>
    <xdr:sp macro="" textlink="">
      <xdr:nvSpPr>
        <xdr:cNvPr id="11019" name="Line 24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1562100</xdr:rowOff>
    </xdr:from>
    <xdr:to>
      <xdr:col>20</xdr:col>
      <xdr:colOff>0</xdr:colOff>
      <xdr:row>39</xdr:row>
      <xdr:rowOff>28575</xdr:rowOff>
    </xdr:to>
    <xdr:sp macro="" textlink="">
      <xdr:nvSpPr>
        <xdr:cNvPr id="11020" name="Line 26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38</xdr:row>
      <xdr:rowOff>1543050</xdr:rowOff>
    </xdr:from>
    <xdr:to>
      <xdr:col>18</xdr:col>
      <xdr:colOff>0</xdr:colOff>
      <xdr:row>39</xdr:row>
      <xdr:rowOff>9525</xdr:rowOff>
    </xdr:to>
    <xdr:sp macro="" textlink="">
      <xdr:nvSpPr>
        <xdr:cNvPr id="11021" name="Line 548"/>
        <xdr:cNvSpPr>
          <a:spLocks noChangeShapeType="1"/>
        </xdr:cNvSpPr>
      </xdr:nvSpPr>
      <xdr:spPr bwMode="auto">
        <a:xfrm flipV="1">
          <a:off x="58369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38</xdr:row>
      <xdr:rowOff>1562100</xdr:rowOff>
    </xdr:from>
    <xdr:to>
      <xdr:col>20</xdr:col>
      <xdr:colOff>0</xdr:colOff>
      <xdr:row>39</xdr:row>
      <xdr:rowOff>28575</xdr:rowOff>
    </xdr:to>
    <xdr:sp macro="" textlink="">
      <xdr:nvSpPr>
        <xdr:cNvPr id="11022" name="Line 550"/>
        <xdr:cNvSpPr>
          <a:spLocks noChangeShapeType="1"/>
        </xdr:cNvSpPr>
      </xdr:nvSpPr>
      <xdr:spPr bwMode="auto">
        <a:xfrm flipV="1">
          <a:off x="73533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23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24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25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26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027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028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1029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3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3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32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3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34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3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036" name="Line 24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037" name="Line 26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038" name="Line 548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039" name="Line 550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4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4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42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4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44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4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4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4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4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4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5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5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052" name="Line 24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053" name="Line 26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054" name="Line 548"/>
        <xdr:cNvSpPr>
          <a:spLocks noChangeShapeType="1"/>
        </xdr:cNvSpPr>
      </xdr:nvSpPr>
      <xdr:spPr bwMode="auto">
        <a:xfrm flipV="1">
          <a:off x="5836920" y="153009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055" name="Line 550"/>
        <xdr:cNvSpPr>
          <a:spLocks noChangeShapeType="1"/>
        </xdr:cNvSpPr>
      </xdr:nvSpPr>
      <xdr:spPr bwMode="auto">
        <a:xfrm flipV="1">
          <a:off x="7353300" y="153009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5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5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5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5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06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1478280</xdr:rowOff>
    </xdr:from>
    <xdr:to>
      <xdr:col>31</xdr:col>
      <xdr:colOff>0</xdr:colOff>
      <xdr:row>1</xdr:row>
      <xdr:rowOff>30480</xdr:rowOff>
    </xdr:to>
    <xdr:sp macro="" textlink="">
      <xdr:nvSpPr>
        <xdr:cNvPr id="1106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1238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3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4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41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42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43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44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245" name="Line 24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246" name="Line 26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247" name="Line 548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248" name="Line 550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4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5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51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52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53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54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55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56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57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58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5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6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261" name="Line 24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262" name="Line 26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38</xdr:row>
      <xdr:rowOff>1546860</xdr:rowOff>
    </xdr:from>
    <xdr:to>
      <xdr:col>29</xdr:col>
      <xdr:colOff>0</xdr:colOff>
      <xdr:row>39</xdr:row>
      <xdr:rowOff>7620</xdr:rowOff>
    </xdr:to>
    <xdr:sp macro="" textlink="">
      <xdr:nvSpPr>
        <xdr:cNvPr id="11263" name="Line 548"/>
        <xdr:cNvSpPr>
          <a:spLocks noChangeShapeType="1"/>
        </xdr:cNvSpPr>
      </xdr:nvSpPr>
      <xdr:spPr bwMode="auto">
        <a:xfrm flipV="1">
          <a:off x="5836920" y="153085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38</xdr:row>
      <xdr:rowOff>1562100</xdr:rowOff>
    </xdr:from>
    <xdr:to>
      <xdr:col>31</xdr:col>
      <xdr:colOff>0</xdr:colOff>
      <xdr:row>39</xdr:row>
      <xdr:rowOff>30480</xdr:rowOff>
    </xdr:to>
    <xdr:sp macro="" textlink="">
      <xdr:nvSpPr>
        <xdr:cNvPr id="11264" name="Line 550"/>
        <xdr:cNvSpPr>
          <a:spLocks noChangeShapeType="1"/>
        </xdr:cNvSpPr>
      </xdr:nvSpPr>
      <xdr:spPr bwMode="auto">
        <a:xfrm flipV="1">
          <a:off x="7353300" y="153085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65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66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67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68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69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70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1297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29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29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0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0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0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0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0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0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0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0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0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0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1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1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1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1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1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1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1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1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1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1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2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2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0</xdr:row>
      <xdr:rowOff>1552575</xdr:rowOff>
    </xdr:from>
    <xdr:to>
      <xdr:col>25</xdr:col>
      <xdr:colOff>38100</xdr:colOff>
      <xdr:row>0</xdr:row>
      <xdr:rowOff>1695450</xdr:rowOff>
    </xdr:to>
    <xdr:sp macro="" textlink="">
      <xdr:nvSpPr>
        <xdr:cNvPr id="11322" name="Text Box 19"/>
        <xdr:cNvSpPr txBox="1">
          <a:spLocks noChangeArrowheads="1"/>
        </xdr:cNvSpPr>
      </xdr:nvSpPr>
      <xdr:spPr bwMode="auto">
        <a:xfrm>
          <a:off x="4017645" y="11182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28575</xdr:colOff>
      <xdr:row>0</xdr:row>
      <xdr:rowOff>1118235</xdr:rowOff>
    </xdr:from>
    <xdr:to>
      <xdr:col>25</xdr:col>
      <xdr:colOff>320146</xdr:colOff>
      <xdr:row>0</xdr:row>
      <xdr:rowOff>1116330</xdr:rowOff>
    </xdr:to>
    <xdr:sp macro="" textlink="">
      <xdr:nvSpPr>
        <xdr:cNvPr id="11323" name="Text Box 20"/>
        <xdr:cNvSpPr txBox="1">
          <a:spLocks noChangeArrowheads="1"/>
        </xdr:cNvSpPr>
      </xdr:nvSpPr>
      <xdr:spPr bwMode="auto">
        <a:xfrm>
          <a:off x="440245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19050</xdr:colOff>
      <xdr:row>0</xdr:row>
      <xdr:rowOff>1695450</xdr:rowOff>
    </xdr:to>
    <xdr:sp macro="" textlink="">
      <xdr:nvSpPr>
        <xdr:cNvPr id="11324" name="Text Box 21"/>
        <xdr:cNvSpPr txBox="1">
          <a:spLocks noChangeArrowheads="1"/>
        </xdr:cNvSpPr>
      </xdr:nvSpPr>
      <xdr:spPr bwMode="auto">
        <a:xfrm>
          <a:off x="4749165" y="11182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28575</xdr:colOff>
      <xdr:row>0</xdr:row>
      <xdr:rowOff>1118235</xdr:rowOff>
    </xdr:from>
    <xdr:to>
      <xdr:col>27</xdr:col>
      <xdr:colOff>320146</xdr:colOff>
      <xdr:row>0</xdr:row>
      <xdr:rowOff>1116330</xdr:rowOff>
    </xdr:to>
    <xdr:sp macro="" textlink="">
      <xdr:nvSpPr>
        <xdr:cNvPr id="11325" name="Text Box 22"/>
        <xdr:cNvSpPr txBox="1">
          <a:spLocks noChangeArrowheads="1"/>
        </xdr:cNvSpPr>
      </xdr:nvSpPr>
      <xdr:spPr bwMode="auto">
        <a:xfrm>
          <a:off x="51339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28</xdr:col>
      <xdr:colOff>9525</xdr:colOff>
      <xdr:row>0</xdr:row>
      <xdr:rowOff>1552575</xdr:rowOff>
    </xdr:from>
    <xdr:to>
      <xdr:col>29</xdr:col>
      <xdr:colOff>19050</xdr:colOff>
      <xdr:row>0</xdr:row>
      <xdr:rowOff>1695450</xdr:rowOff>
    </xdr:to>
    <xdr:sp macro="" textlink="">
      <xdr:nvSpPr>
        <xdr:cNvPr id="11326" name="Text Box 23"/>
        <xdr:cNvSpPr txBox="1">
          <a:spLocks noChangeArrowheads="1"/>
        </xdr:cNvSpPr>
      </xdr:nvSpPr>
      <xdr:spPr bwMode="auto">
        <a:xfrm>
          <a:off x="5480685" y="11182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28575</xdr:colOff>
      <xdr:row>0</xdr:row>
      <xdr:rowOff>1118235</xdr:rowOff>
    </xdr:from>
    <xdr:to>
      <xdr:col>29</xdr:col>
      <xdr:colOff>320146</xdr:colOff>
      <xdr:row>0</xdr:row>
      <xdr:rowOff>1116330</xdr:rowOff>
    </xdr:to>
    <xdr:sp macro="" textlink="">
      <xdr:nvSpPr>
        <xdr:cNvPr id="11327" name="Text Box 24"/>
        <xdr:cNvSpPr txBox="1">
          <a:spLocks noChangeArrowheads="1"/>
        </xdr:cNvSpPr>
      </xdr:nvSpPr>
      <xdr:spPr bwMode="auto">
        <a:xfrm>
          <a:off x="586549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30</xdr:col>
      <xdr:colOff>9525</xdr:colOff>
      <xdr:row>0</xdr:row>
      <xdr:rowOff>1118235</xdr:rowOff>
    </xdr:from>
    <xdr:to>
      <xdr:col>30</xdr:col>
      <xdr:colOff>340906</xdr:colOff>
      <xdr:row>0</xdr:row>
      <xdr:rowOff>1116330</xdr:rowOff>
    </xdr:to>
    <xdr:sp macro="" textlink="">
      <xdr:nvSpPr>
        <xdr:cNvPr id="11329" name="Text Box 29"/>
        <xdr:cNvSpPr txBox="1">
          <a:spLocks noChangeArrowheads="1"/>
        </xdr:cNvSpPr>
      </xdr:nvSpPr>
      <xdr:spPr bwMode="auto">
        <a:xfrm>
          <a:off x="6997065" y="1118235"/>
          <a:ext cx="33138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31</xdr:col>
      <xdr:colOff>66675</xdr:colOff>
      <xdr:row>0</xdr:row>
      <xdr:rowOff>1118235</xdr:rowOff>
    </xdr:from>
    <xdr:to>
      <xdr:col>31</xdr:col>
      <xdr:colOff>358246</xdr:colOff>
      <xdr:row>0</xdr:row>
      <xdr:rowOff>1116330</xdr:rowOff>
    </xdr:to>
    <xdr:sp macro="" textlink="">
      <xdr:nvSpPr>
        <xdr:cNvPr id="11330" name="Text Box 30"/>
        <xdr:cNvSpPr txBox="1">
          <a:spLocks noChangeArrowheads="1"/>
        </xdr:cNvSpPr>
      </xdr:nvSpPr>
      <xdr:spPr bwMode="auto">
        <a:xfrm>
          <a:off x="74199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1331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28575</xdr:colOff>
      <xdr:row>0</xdr:row>
      <xdr:rowOff>1118235</xdr:rowOff>
    </xdr:from>
    <xdr:to>
      <xdr:col>25</xdr:col>
      <xdr:colOff>320146</xdr:colOff>
      <xdr:row>0</xdr:row>
      <xdr:rowOff>1116330</xdr:rowOff>
    </xdr:to>
    <xdr:sp macro="" textlink="">
      <xdr:nvSpPr>
        <xdr:cNvPr id="11332" name="Text Box 35"/>
        <xdr:cNvSpPr txBox="1">
          <a:spLocks noChangeArrowheads="1"/>
        </xdr:cNvSpPr>
      </xdr:nvSpPr>
      <xdr:spPr bwMode="auto">
        <a:xfrm>
          <a:off x="440245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19050</xdr:colOff>
      <xdr:row>0</xdr:row>
      <xdr:rowOff>1695450</xdr:rowOff>
    </xdr:to>
    <xdr:sp macro="" textlink="">
      <xdr:nvSpPr>
        <xdr:cNvPr id="11333" name="Text Box 36"/>
        <xdr:cNvSpPr txBox="1">
          <a:spLocks noChangeArrowheads="1"/>
        </xdr:cNvSpPr>
      </xdr:nvSpPr>
      <xdr:spPr bwMode="auto">
        <a:xfrm>
          <a:off x="4749165" y="11182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38100</xdr:colOff>
      <xdr:row>0</xdr:row>
      <xdr:rowOff>1552575</xdr:rowOff>
    </xdr:from>
    <xdr:to>
      <xdr:col>28</xdr:col>
      <xdr:colOff>0</xdr:colOff>
      <xdr:row>0</xdr:row>
      <xdr:rowOff>1695450</xdr:rowOff>
    </xdr:to>
    <xdr:sp macro="" textlink="">
      <xdr:nvSpPr>
        <xdr:cNvPr id="11334" name="Text Box 37"/>
        <xdr:cNvSpPr txBox="1">
          <a:spLocks noChangeArrowheads="1"/>
        </xdr:cNvSpPr>
      </xdr:nvSpPr>
      <xdr:spPr bwMode="auto">
        <a:xfrm>
          <a:off x="5143500" y="11182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28</xdr:col>
      <xdr:colOff>9525</xdr:colOff>
      <xdr:row>0</xdr:row>
      <xdr:rowOff>1552575</xdr:rowOff>
    </xdr:from>
    <xdr:to>
      <xdr:col>29</xdr:col>
      <xdr:colOff>38100</xdr:colOff>
      <xdr:row>0</xdr:row>
      <xdr:rowOff>1695450</xdr:rowOff>
    </xdr:to>
    <xdr:sp macro="" textlink="">
      <xdr:nvSpPr>
        <xdr:cNvPr id="11335" name="Text Box 38"/>
        <xdr:cNvSpPr txBox="1">
          <a:spLocks noChangeArrowheads="1"/>
        </xdr:cNvSpPr>
      </xdr:nvSpPr>
      <xdr:spPr bwMode="auto">
        <a:xfrm>
          <a:off x="5480685" y="11182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57150</xdr:colOff>
      <xdr:row>0</xdr:row>
      <xdr:rowOff>1118235</xdr:rowOff>
    </xdr:from>
    <xdr:to>
      <xdr:col>29</xdr:col>
      <xdr:colOff>348721</xdr:colOff>
      <xdr:row>0</xdr:row>
      <xdr:rowOff>1116330</xdr:rowOff>
    </xdr:to>
    <xdr:sp macro="" textlink="">
      <xdr:nvSpPr>
        <xdr:cNvPr id="11336" name="Text Box 39"/>
        <xdr:cNvSpPr txBox="1">
          <a:spLocks noChangeArrowheads="1"/>
        </xdr:cNvSpPr>
      </xdr:nvSpPr>
      <xdr:spPr bwMode="auto">
        <a:xfrm>
          <a:off x="589407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25</xdr:col>
      <xdr:colOff>38100</xdr:colOff>
      <xdr:row>0</xdr:row>
      <xdr:rowOff>1552575</xdr:rowOff>
    </xdr:from>
    <xdr:to>
      <xdr:col>26</xdr:col>
      <xdr:colOff>0</xdr:colOff>
      <xdr:row>0</xdr:row>
      <xdr:rowOff>1695450</xdr:rowOff>
    </xdr:to>
    <xdr:sp macro="" textlink="">
      <xdr:nvSpPr>
        <xdr:cNvPr id="11338" name="Text Box 42"/>
        <xdr:cNvSpPr txBox="1">
          <a:spLocks noChangeArrowheads="1"/>
        </xdr:cNvSpPr>
      </xdr:nvSpPr>
      <xdr:spPr bwMode="auto">
        <a:xfrm>
          <a:off x="4411980" y="11182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28575</xdr:colOff>
      <xdr:row>0</xdr:row>
      <xdr:rowOff>1695450</xdr:rowOff>
    </xdr:to>
    <xdr:sp macro="" textlink="">
      <xdr:nvSpPr>
        <xdr:cNvPr id="11339" name="Text Box 43"/>
        <xdr:cNvSpPr txBox="1">
          <a:spLocks noChangeArrowheads="1"/>
        </xdr:cNvSpPr>
      </xdr:nvSpPr>
      <xdr:spPr bwMode="auto">
        <a:xfrm>
          <a:off x="4749165" y="11182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30</xdr:col>
      <xdr:colOff>9525</xdr:colOff>
      <xdr:row>0</xdr:row>
      <xdr:rowOff>1552575</xdr:rowOff>
    </xdr:from>
    <xdr:to>
      <xdr:col>31</xdr:col>
      <xdr:colOff>57150</xdr:colOff>
      <xdr:row>0</xdr:row>
      <xdr:rowOff>1695450</xdr:rowOff>
    </xdr:to>
    <xdr:sp macro="" textlink="">
      <xdr:nvSpPr>
        <xdr:cNvPr id="11340" name="Text Box 61"/>
        <xdr:cNvSpPr txBox="1">
          <a:spLocks noChangeArrowheads="1"/>
        </xdr:cNvSpPr>
      </xdr:nvSpPr>
      <xdr:spPr bwMode="auto">
        <a:xfrm>
          <a:off x="6997065" y="11182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30</xdr:col>
      <xdr:colOff>0</xdr:colOff>
      <xdr:row>0</xdr:row>
      <xdr:rowOff>1118235</xdr:rowOff>
    </xdr:from>
    <xdr:to>
      <xdr:col>30</xdr:col>
      <xdr:colOff>0</xdr:colOff>
      <xdr:row>0</xdr:row>
      <xdr:rowOff>1116330</xdr:rowOff>
    </xdr:to>
    <xdr:sp macro="" textlink="">
      <xdr:nvSpPr>
        <xdr:cNvPr id="11342" name="Text Box 63"/>
        <xdr:cNvSpPr txBox="1">
          <a:spLocks noChangeArrowheads="1"/>
        </xdr:cNvSpPr>
      </xdr:nvSpPr>
      <xdr:spPr bwMode="auto">
        <a:xfrm>
          <a:off x="668845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25</xdr:col>
      <xdr:colOff>0</xdr:colOff>
      <xdr:row>0</xdr:row>
      <xdr:rowOff>1440180</xdr:rowOff>
    </xdr:from>
    <xdr:to>
      <xdr:col>25</xdr:col>
      <xdr:colOff>0</xdr:colOff>
      <xdr:row>0</xdr:row>
      <xdr:rowOff>1752600</xdr:rowOff>
    </xdr:to>
    <xdr:sp macro="" textlink="">
      <xdr:nvSpPr>
        <xdr:cNvPr id="11343" name="Line 64"/>
        <xdr:cNvSpPr>
          <a:spLocks noChangeShapeType="1"/>
        </xdr:cNvSpPr>
      </xdr:nvSpPr>
      <xdr:spPr bwMode="auto">
        <a:xfrm flipV="1">
          <a:off x="4373880" y="1120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1440180</xdr:rowOff>
    </xdr:from>
    <xdr:to>
      <xdr:col>27</xdr:col>
      <xdr:colOff>0</xdr:colOff>
      <xdr:row>0</xdr:row>
      <xdr:rowOff>1752600</xdr:rowOff>
    </xdr:to>
    <xdr:sp macro="" textlink="">
      <xdr:nvSpPr>
        <xdr:cNvPr id="11344" name="Line 65"/>
        <xdr:cNvSpPr>
          <a:spLocks noChangeShapeType="1"/>
        </xdr:cNvSpPr>
      </xdr:nvSpPr>
      <xdr:spPr bwMode="auto">
        <a:xfrm flipV="1">
          <a:off x="5105400" y="1120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45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4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4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4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5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5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5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5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5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5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5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5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5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5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60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61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62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63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64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65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66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67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1463040</xdr:rowOff>
    </xdr:from>
    <xdr:to>
      <xdr:col>29</xdr:col>
      <xdr:colOff>0</xdr:colOff>
      <xdr:row>1</xdr:row>
      <xdr:rowOff>7620</xdr:rowOff>
    </xdr:to>
    <xdr:sp macro="" textlink="">
      <xdr:nvSpPr>
        <xdr:cNvPr id="11368" name="Line 67"/>
        <xdr:cNvSpPr>
          <a:spLocks noChangeShapeType="1"/>
        </xdr:cNvSpPr>
      </xdr:nvSpPr>
      <xdr:spPr bwMode="auto">
        <a:xfrm flipV="1">
          <a:off x="5836920" y="11201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1485900</xdr:rowOff>
    </xdr:from>
    <xdr:to>
      <xdr:col>31</xdr:col>
      <xdr:colOff>0</xdr:colOff>
      <xdr:row>1</xdr:row>
      <xdr:rowOff>30480</xdr:rowOff>
    </xdr:to>
    <xdr:sp macro="" textlink="">
      <xdr:nvSpPr>
        <xdr:cNvPr id="11369" name="Line 69"/>
        <xdr:cNvSpPr>
          <a:spLocks noChangeShapeType="1"/>
        </xdr:cNvSpPr>
      </xdr:nvSpPr>
      <xdr:spPr bwMode="auto">
        <a:xfrm flipV="1">
          <a:off x="7353300" y="11201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11122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23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2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2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2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2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2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3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3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3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3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3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3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3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3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3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3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4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4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4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4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4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4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4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4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1370" name="Text Box 33"/>
        <xdr:cNvSpPr txBox="1">
          <a:spLocks noChangeArrowheads="1"/>
        </xdr:cNvSpPr>
      </xdr:nvSpPr>
      <xdr:spPr bwMode="auto">
        <a:xfrm>
          <a:off x="7766685" y="111633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1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7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7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6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7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88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89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90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91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92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93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1543050</xdr:rowOff>
    </xdr:from>
    <xdr:to>
      <xdr:col>7</xdr:col>
      <xdr:colOff>0</xdr:colOff>
      <xdr:row>1</xdr:row>
      <xdr:rowOff>9525</xdr:rowOff>
    </xdr:to>
    <xdr:sp macro="" textlink="">
      <xdr:nvSpPr>
        <xdr:cNvPr id="11394" name="Line 67"/>
        <xdr:cNvSpPr>
          <a:spLocks noChangeShapeType="1"/>
        </xdr:cNvSpPr>
      </xdr:nvSpPr>
      <xdr:spPr bwMode="auto">
        <a:xfrm flipV="1">
          <a:off x="5836920" y="11163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395" name="Line 69"/>
        <xdr:cNvSpPr>
          <a:spLocks noChangeShapeType="1"/>
        </xdr:cNvSpPr>
      </xdr:nvSpPr>
      <xdr:spPr bwMode="auto">
        <a:xfrm flipV="1">
          <a:off x="7353300" y="11201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27000</xdr:colOff>
      <xdr:row>23</xdr:row>
      <xdr:rowOff>1514880</xdr:rowOff>
    </xdr:from>
    <xdr:ext cx="0" cy="337831"/>
    <xdr:sp macro="" textlink="">
      <xdr:nvSpPr>
        <xdr:cNvPr id="11418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24</xdr:row>
      <xdr:rowOff>1514880</xdr:rowOff>
    </xdr:from>
    <xdr:ext cx="0" cy="337831"/>
    <xdr:sp macro="" textlink="">
      <xdr:nvSpPr>
        <xdr:cNvPr id="11419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25</xdr:row>
      <xdr:rowOff>1514880</xdr:rowOff>
    </xdr:from>
    <xdr:ext cx="0" cy="337831"/>
    <xdr:sp macro="" textlink="">
      <xdr:nvSpPr>
        <xdr:cNvPr id="11420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26</xdr:row>
      <xdr:rowOff>1514880</xdr:rowOff>
    </xdr:from>
    <xdr:ext cx="0" cy="337831"/>
    <xdr:sp macro="" textlink="">
      <xdr:nvSpPr>
        <xdr:cNvPr id="11421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27</xdr:row>
      <xdr:rowOff>1514880</xdr:rowOff>
    </xdr:from>
    <xdr:ext cx="0" cy="337831"/>
    <xdr:sp macro="" textlink="">
      <xdr:nvSpPr>
        <xdr:cNvPr id="11422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28</xdr:row>
      <xdr:rowOff>1514880</xdr:rowOff>
    </xdr:from>
    <xdr:ext cx="0" cy="337831"/>
    <xdr:sp macro="" textlink="">
      <xdr:nvSpPr>
        <xdr:cNvPr id="11423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29</xdr:row>
      <xdr:rowOff>1514880</xdr:rowOff>
    </xdr:from>
    <xdr:ext cx="0" cy="337831"/>
    <xdr:sp macro="" textlink="">
      <xdr:nvSpPr>
        <xdr:cNvPr id="11424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30</xdr:row>
      <xdr:rowOff>1514880</xdr:rowOff>
    </xdr:from>
    <xdr:ext cx="0" cy="337831"/>
    <xdr:sp macro="" textlink="">
      <xdr:nvSpPr>
        <xdr:cNvPr id="11425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31</xdr:row>
      <xdr:rowOff>1514880</xdr:rowOff>
    </xdr:from>
    <xdr:ext cx="0" cy="337831"/>
    <xdr:sp macro="" textlink="">
      <xdr:nvSpPr>
        <xdr:cNvPr id="11426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32</xdr:row>
      <xdr:rowOff>1514880</xdr:rowOff>
    </xdr:from>
    <xdr:ext cx="0" cy="337831"/>
    <xdr:sp macro="" textlink="">
      <xdr:nvSpPr>
        <xdr:cNvPr id="11427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5</xdr:col>
      <xdr:colOff>27000</xdr:colOff>
      <xdr:row>33</xdr:row>
      <xdr:rowOff>1514880</xdr:rowOff>
    </xdr:from>
    <xdr:ext cx="0" cy="337831"/>
    <xdr:sp macro="" textlink="">
      <xdr:nvSpPr>
        <xdr:cNvPr id="11428" name="Line 1"/>
        <xdr:cNvSpPr/>
      </xdr:nvSpPr>
      <xdr:spPr>
        <a:xfrm flipV="1">
          <a:off x="4352128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</xdr:row>
      <xdr:rowOff>1514880</xdr:rowOff>
    </xdr:from>
    <xdr:ext cx="0" cy="337831"/>
    <xdr:sp macro="" textlink="">
      <xdr:nvSpPr>
        <xdr:cNvPr id="1142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</xdr:row>
      <xdr:rowOff>1514880</xdr:rowOff>
    </xdr:from>
    <xdr:ext cx="0" cy="337831"/>
    <xdr:sp macro="" textlink="">
      <xdr:nvSpPr>
        <xdr:cNvPr id="1143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</xdr:row>
      <xdr:rowOff>1514880</xdr:rowOff>
    </xdr:from>
    <xdr:ext cx="0" cy="337831"/>
    <xdr:sp macro="" textlink="">
      <xdr:nvSpPr>
        <xdr:cNvPr id="1143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5</xdr:row>
      <xdr:rowOff>1514880</xdr:rowOff>
    </xdr:from>
    <xdr:ext cx="0" cy="337831"/>
    <xdr:sp macro="" textlink="">
      <xdr:nvSpPr>
        <xdr:cNvPr id="1143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6</xdr:row>
      <xdr:rowOff>1514880</xdr:rowOff>
    </xdr:from>
    <xdr:ext cx="0" cy="337831"/>
    <xdr:sp macro="" textlink="">
      <xdr:nvSpPr>
        <xdr:cNvPr id="1143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7</xdr:row>
      <xdr:rowOff>1514880</xdr:rowOff>
    </xdr:from>
    <xdr:ext cx="0" cy="337831"/>
    <xdr:sp macro="" textlink="">
      <xdr:nvSpPr>
        <xdr:cNvPr id="11435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8</xdr:row>
      <xdr:rowOff>1514880</xdr:rowOff>
    </xdr:from>
    <xdr:ext cx="0" cy="337831"/>
    <xdr:sp macro="" textlink="">
      <xdr:nvSpPr>
        <xdr:cNvPr id="11436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9</xdr:row>
      <xdr:rowOff>1514880</xdr:rowOff>
    </xdr:from>
    <xdr:ext cx="0" cy="337831"/>
    <xdr:sp macro="" textlink="">
      <xdr:nvSpPr>
        <xdr:cNvPr id="11437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10</xdr:row>
      <xdr:rowOff>1514880</xdr:rowOff>
    </xdr:from>
    <xdr:ext cx="0" cy="337831"/>
    <xdr:sp macro="" textlink="">
      <xdr:nvSpPr>
        <xdr:cNvPr id="11438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11</xdr:row>
      <xdr:rowOff>1514880</xdr:rowOff>
    </xdr:from>
    <xdr:ext cx="0" cy="337831"/>
    <xdr:sp macro="" textlink="">
      <xdr:nvSpPr>
        <xdr:cNvPr id="1143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12</xdr:row>
      <xdr:rowOff>1514880</xdr:rowOff>
    </xdr:from>
    <xdr:ext cx="0" cy="337831"/>
    <xdr:sp macro="" textlink="">
      <xdr:nvSpPr>
        <xdr:cNvPr id="1144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13</xdr:row>
      <xdr:rowOff>1514880</xdr:rowOff>
    </xdr:from>
    <xdr:ext cx="0" cy="337831"/>
    <xdr:sp macro="" textlink="">
      <xdr:nvSpPr>
        <xdr:cNvPr id="1144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14</xdr:row>
      <xdr:rowOff>1514880</xdr:rowOff>
    </xdr:from>
    <xdr:ext cx="0" cy="337831"/>
    <xdr:sp macro="" textlink="">
      <xdr:nvSpPr>
        <xdr:cNvPr id="11442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15</xdr:row>
      <xdr:rowOff>1514880</xdr:rowOff>
    </xdr:from>
    <xdr:ext cx="0" cy="337831"/>
    <xdr:sp macro="" textlink="">
      <xdr:nvSpPr>
        <xdr:cNvPr id="1144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16</xdr:row>
      <xdr:rowOff>1514880</xdr:rowOff>
    </xdr:from>
    <xdr:ext cx="0" cy="337831"/>
    <xdr:sp macro="" textlink="">
      <xdr:nvSpPr>
        <xdr:cNvPr id="1144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17</xdr:row>
      <xdr:rowOff>1514880</xdr:rowOff>
    </xdr:from>
    <xdr:ext cx="0" cy="337831"/>
    <xdr:sp macro="" textlink="">
      <xdr:nvSpPr>
        <xdr:cNvPr id="11445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18</xdr:row>
      <xdr:rowOff>1514880</xdr:rowOff>
    </xdr:from>
    <xdr:ext cx="0" cy="337831"/>
    <xdr:sp macro="" textlink="">
      <xdr:nvSpPr>
        <xdr:cNvPr id="11446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19</xdr:row>
      <xdr:rowOff>1514880</xdr:rowOff>
    </xdr:from>
    <xdr:ext cx="0" cy="337831"/>
    <xdr:sp macro="" textlink="">
      <xdr:nvSpPr>
        <xdr:cNvPr id="11447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20</xdr:row>
      <xdr:rowOff>1514880</xdr:rowOff>
    </xdr:from>
    <xdr:ext cx="0" cy="337831"/>
    <xdr:sp macro="" textlink="">
      <xdr:nvSpPr>
        <xdr:cNvPr id="11448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21</xdr:row>
      <xdr:rowOff>1514880</xdr:rowOff>
    </xdr:from>
    <xdr:ext cx="0" cy="337831"/>
    <xdr:sp macro="" textlink="">
      <xdr:nvSpPr>
        <xdr:cNvPr id="1144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22</xdr:row>
      <xdr:rowOff>1514880</xdr:rowOff>
    </xdr:from>
    <xdr:ext cx="0" cy="337831"/>
    <xdr:sp macro="" textlink="">
      <xdr:nvSpPr>
        <xdr:cNvPr id="1145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23</xdr:row>
      <xdr:rowOff>1514880</xdr:rowOff>
    </xdr:from>
    <xdr:ext cx="0" cy="337831"/>
    <xdr:sp macro="" textlink="">
      <xdr:nvSpPr>
        <xdr:cNvPr id="1145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24</xdr:row>
      <xdr:rowOff>1514880</xdr:rowOff>
    </xdr:from>
    <xdr:ext cx="0" cy="337831"/>
    <xdr:sp macro="" textlink="">
      <xdr:nvSpPr>
        <xdr:cNvPr id="11452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25</xdr:row>
      <xdr:rowOff>1514880</xdr:rowOff>
    </xdr:from>
    <xdr:ext cx="0" cy="337831"/>
    <xdr:sp macro="" textlink="">
      <xdr:nvSpPr>
        <xdr:cNvPr id="1145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26</xdr:row>
      <xdr:rowOff>1514880</xdr:rowOff>
    </xdr:from>
    <xdr:ext cx="0" cy="337831"/>
    <xdr:sp macro="" textlink="">
      <xdr:nvSpPr>
        <xdr:cNvPr id="1145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27</xdr:row>
      <xdr:rowOff>1514880</xdr:rowOff>
    </xdr:from>
    <xdr:ext cx="0" cy="337831"/>
    <xdr:sp macro="" textlink="">
      <xdr:nvSpPr>
        <xdr:cNvPr id="11455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28</xdr:row>
      <xdr:rowOff>1514880</xdr:rowOff>
    </xdr:from>
    <xdr:ext cx="0" cy="337831"/>
    <xdr:sp macro="" textlink="">
      <xdr:nvSpPr>
        <xdr:cNvPr id="11456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29</xdr:row>
      <xdr:rowOff>1514880</xdr:rowOff>
    </xdr:from>
    <xdr:ext cx="0" cy="337831"/>
    <xdr:sp macro="" textlink="">
      <xdr:nvSpPr>
        <xdr:cNvPr id="11457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30</xdr:row>
      <xdr:rowOff>1514880</xdr:rowOff>
    </xdr:from>
    <xdr:ext cx="0" cy="337831"/>
    <xdr:sp macro="" textlink="">
      <xdr:nvSpPr>
        <xdr:cNvPr id="11458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31</xdr:row>
      <xdr:rowOff>1514880</xdr:rowOff>
    </xdr:from>
    <xdr:ext cx="0" cy="337831"/>
    <xdr:sp macro="" textlink="">
      <xdr:nvSpPr>
        <xdr:cNvPr id="11459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32</xdr:row>
      <xdr:rowOff>1514880</xdr:rowOff>
    </xdr:from>
    <xdr:ext cx="0" cy="337831"/>
    <xdr:sp macro="" textlink="">
      <xdr:nvSpPr>
        <xdr:cNvPr id="11460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33</xdr:row>
      <xdr:rowOff>1514880</xdr:rowOff>
    </xdr:from>
    <xdr:ext cx="0" cy="337831"/>
    <xdr:sp macro="" textlink="">
      <xdr:nvSpPr>
        <xdr:cNvPr id="11461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34</xdr:row>
      <xdr:rowOff>1514880</xdr:rowOff>
    </xdr:from>
    <xdr:ext cx="0" cy="337831"/>
    <xdr:sp macro="" textlink="">
      <xdr:nvSpPr>
        <xdr:cNvPr id="11462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35</xdr:row>
      <xdr:rowOff>1514880</xdr:rowOff>
    </xdr:from>
    <xdr:ext cx="0" cy="337831"/>
    <xdr:sp macro="" textlink="">
      <xdr:nvSpPr>
        <xdr:cNvPr id="11463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oneCellAnchor>
    <xdr:from>
      <xdr:col>6</xdr:col>
      <xdr:colOff>0</xdr:colOff>
      <xdr:row>36</xdr:row>
      <xdr:rowOff>1514880</xdr:rowOff>
    </xdr:from>
    <xdr:ext cx="0" cy="337831"/>
    <xdr:sp macro="" textlink="">
      <xdr:nvSpPr>
        <xdr:cNvPr id="11464" name="Line 1"/>
        <xdr:cNvSpPr/>
      </xdr:nvSpPr>
      <xdr:spPr>
        <a:xfrm flipV="1">
          <a:off x="5051923" y="1171980"/>
          <a:ext cx="0" cy="337831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one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89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0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1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2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3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4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5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6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7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8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499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500" name="Line 69"/>
        <xdr:cNvSpPr>
          <a:spLocks noChangeShapeType="1"/>
        </xdr:cNvSpPr>
      </xdr:nvSpPr>
      <xdr:spPr bwMode="auto">
        <a:xfrm flipV="1">
          <a:off x="6096000" y="9810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</xdr:colOff>
      <xdr:row>0</xdr:row>
      <xdr:rowOff>1552575</xdr:rowOff>
    </xdr:from>
    <xdr:to>
      <xdr:col>14</xdr:col>
      <xdr:colOff>38100</xdr:colOff>
      <xdr:row>0</xdr:row>
      <xdr:rowOff>1695450</xdr:rowOff>
    </xdr:to>
    <xdr:sp macro="" textlink="">
      <xdr:nvSpPr>
        <xdr:cNvPr id="9214" name="Text Box 19"/>
        <xdr:cNvSpPr txBox="1">
          <a:spLocks noChangeArrowheads="1"/>
        </xdr:cNvSpPr>
      </xdr:nvSpPr>
      <xdr:spPr bwMode="auto">
        <a:xfrm>
          <a:off x="4200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28575</xdr:colOff>
      <xdr:row>0</xdr:row>
      <xdr:rowOff>1552575</xdr:rowOff>
    </xdr:from>
    <xdr:to>
      <xdr:col>14</xdr:col>
      <xdr:colOff>304800</xdr:colOff>
      <xdr:row>0</xdr:row>
      <xdr:rowOff>1695450</xdr:rowOff>
    </xdr:to>
    <xdr:sp macro="" textlink="">
      <xdr:nvSpPr>
        <xdr:cNvPr id="9216" name="Text Box 20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15</xdr:col>
      <xdr:colOff>9525</xdr:colOff>
      <xdr:row>0</xdr:row>
      <xdr:rowOff>1552575</xdr:rowOff>
    </xdr:from>
    <xdr:to>
      <xdr:col>16</xdr:col>
      <xdr:colOff>19050</xdr:colOff>
      <xdr:row>0</xdr:row>
      <xdr:rowOff>1695450</xdr:rowOff>
    </xdr:to>
    <xdr:sp macro="" textlink="">
      <xdr:nvSpPr>
        <xdr:cNvPr id="9218" name="Text Box 21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16</xdr:col>
      <xdr:colOff>28575</xdr:colOff>
      <xdr:row>0</xdr:row>
      <xdr:rowOff>1552575</xdr:rowOff>
    </xdr:from>
    <xdr:to>
      <xdr:col>16</xdr:col>
      <xdr:colOff>304800</xdr:colOff>
      <xdr:row>0</xdr:row>
      <xdr:rowOff>1695450</xdr:rowOff>
    </xdr:to>
    <xdr:sp macro="" textlink="">
      <xdr:nvSpPr>
        <xdr:cNvPr id="9220" name="Text Box 22"/>
        <xdr:cNvSpPr txBox="1">
          <a:spLocks noChangeArrowheads="1"/>
        </xdr:cNvSpPr>
      </xdr:nvSpPr>
      <xdr:spPr bwMode="auto">
        <a:xfrm>
          <a:off x="5362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17</xdr:col>
      <xdr:colOff>9525</xdr:colOff>
      <xdr:row>0</xdr:row>
      <xdr:rowOff>1552575</xdr:rowOff>
    </xdr:from>
    <xdr:to>
      <xdr:col>18</xdr:col>
      <xdr:colOff>19050</xdr:colOff>
      <xdr:row>0</xdr:row>
      <xdr:rowOff>1695450</xdr:rowOff>
    </xdr:to>
    <xdr:sp macro="" textlink="">
      <xdr:nvSpPr>
        <xdr:cNvPr id="9222" name="Text Box 23"/>
        <xdr:cNvSpPr txBox="1">
          <a:spLocks noChangeArrowheads="1"/>
        </xdr:cNvSpPr>
      </xdr:nvSpPr>
      <xdr:spPr bwMode="auto">
        <a:xfrm>
          <a:off x="5724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28575</xdr:colOff>
      <xdr:row>0</xdr:row>
      <xdr:rowOff>1552575</xdr:rowOff>
    </xdr:from>
    <xdr:to>
      <xdr:col>18</xdr:col>
      <xdr:colOff>304800</xdr:colOff>
      <xdr:row>0</xdr:row>
      <xdr:rowOff>1695450</xdr:rowOff>
    </xdr:to>
    <xdr:sp macro="" textlink="">
      <xdr:nvSpPr>
        <xdr:cNvPr id="9224" name="Text Box 24"/>
        <xdr:cNvSpPr txBox="1">
          <a:spLocks noChangeArrowheads="1"/>
        </xdr:cNvSpPr>
      </xdr:nvSpPr>
      <xdr:spPr bwMode="auto">
        <a:xfrm>
          <a:off x="6124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19</xdr:col>
      <xdr:colOff>9525</xdr:colOff>
      <xdr:row>0</xdr:row>
      <xdr:rowOff>1552575</xdr:rowOff>
    </xdr:from>
    <xdr:to>
      <xdr:col>19</xdr:col>
      <xdr:colOff>333375</xdr:colOff>
      <xdr:row>0</xdr:row>
      <xdr:rowOff>1695450</xdr:rowOff>
    </xdr:to>
    <xdr:sp macro="" textlink="">
      <xdr:nvSpPr>
        <xdr:cNvPr id="9228" name="Text Box 29"/>
        <xdr:cNvSpPr txBox="1">
          <a:spLocks noChangeArrowheads="1"/>
        </xdr:cNvSpPr>
      </xdr:nvSpPr>
      <xdr:spPr bwMode="auto">
        <a:xfrm>
          <a:off x="6486525" y="96202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20</xdr:col>
      <xdr:colOff>66675</xdr:colOff>
      <xdr:row>0</xdr:row>
      <xdr:rowOff>1552575</xdr:rowOff>
    </xdr:from>
    <xdr:to>
      <xdr:col>20</xdr:col>
      <xdr:colOff>342900</xdr:colOff>
      <xdr:row>0</xdr:row>
      <xdr:rowOff>1695450</xdr:rowOff>
    </xdr:to>
    <xdr:sp macro="" textlink="">
      <xdr:nvSpPr>
        <xdr:cNvPr id="9230" name="Text Box 30"/>
        <xdr:cNvSpPr txBox="1">
          <a:spLocks noChangeArrowheads="1"/>
        </xdr:cNvSpPr>
      </xdr:nvSpPr>
      <xdr:spPr bwMode="auto">
        <a:xfrm>
          <a:off x="69246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9232" name="Text Box 33"/>
        <xdr:cNvSpPr txBox="1">
          <a:spLocks noChangeArrowheads="1"/>
        </xdr:cNvSpPr>
      </xdr:nvSpPr>
      <xdr:spPr bwMode="auto">
        <a:xfrm>
          <a:off x="72866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28575</xdr:colOff>
      <xdr:row>0</xdr:row>
      <xdr:rowOff>1552575</xdr:rowOff>
    </xdr:from>
    <xdr:to>
      <xdr:col>14</xdr:col>
      <xdr:colOff>304800</xdr:colOff>
      <xdr:row>0</xdr:row>
      <xdr:rowOff>1695450</xdr:rowOff>
    </xdr:to>
    <xdr:sp macro="" textlink="">
      <xdr:nvSpPr>
        <xdr:cNvPr id="9234" name="Text Box 35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15</xdr:col>
      <xdr:colOff>9525</xdr:colOff>
      <xdr:row>0</xdr:row>
      <xdr:rowOff>1552575</xdr:rowOff>
    </xdr:from>
    <xdr:to>
      <xdr:col>16</xdr:col>
      <xdr:colOff>19050</xdr:colOff>
      <xdr:row>0</xdr:row>
      <xdr:rowOff>1695450</xdr:rowOff>
    </xdr:to>
    <xdr:sp macro="" textlink="">
      <xdr:nvSpPr>
        <xdr:cNvPr id="9236" name="Text Box 36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16</xdr:col>
      <xdr:colOff>38100</xdr:colOff>
      <xdr:row>0</xdr:row>
      <xdr:rowOff>1552575</xdr:rowOff>
    </xdr:from>
    <xdr:to>
      <xdr:col>17</xdr:col>
      <xdr:colOff>0</xdr:colOff>
      <xdr:row>0</xdr:row>
      <xdr:rowOff>1695450</xdr:rowOff>
    </xdr:to>
    <xdr:sp macro="" textlink="">
      <xdr:nvSpPr>
        <xdr:cNvPr id="9238" name="Text Box 37"/>
        <xdr:cNvSpPr txBox="1">
          <a:spLocks noChangeArrowheads="1"/>
        </xdr:cNvSpPr>
      </xdr:nvSpPr>
      <xdr:spPr bwMode="auto">
        <a:xfrm>
          <a:off x="5372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17</xdr:col>
      <xdr:colOff>9525</xdr:colOff>
      <xdr:row>0</xdr:row>
      <xdr:rowOff>1552575</xdr:rowOff>
    </xdr:from>
    <xdr:to>
      <xdr:col>18</xdr:col>
      <xdr:colOff>38100</xdr:colOff>
      <xdr:row>0</xdr:row>
      <xdr:rowOff>1695450</xdr:rowOff>
    </xdr:to>
    <xdr:sp macro="" textlink="">
      <xdr:nvSpPr>
        <xdr:cNvPr id="9240" name="Text Box 38"/>
        <xdr:cNvSpPr txBox="1">
          <a:spLocks noChangeArrowheads="1"/>
        </xdr:cNvSpPr>
      </xdr:nvSpPr>
      <xdr:spPr bwMode="auto">
        <a:xfrm>
          <a:off x="5724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57150</xdr:colOff>
      <xdr:row>0</xdr:row>
      <xdr:rowOff>1552575</xdr:rowOff>
    </xdr:from>
    <xdr:to>
      <xdr:col>18</xdr:col>
      <xdr:colOff>333375</xdr:colOff>
      <xdr:row>0</xdr:row>
      <xdr:rowOff>1695450</xdr:rowOff>
    </xdr:to>
    <xdr:sp macro="" textlink="">
      <xdr:nvSpPr>
        <xdr:cNvPr id="9242" name="Text Box 39"/>
        <xdr:cNvSpPr txBox="1">
          <a:spLocks noChangeArrowheads="1"/>
        </xdr:cNvSpPr>
      </xdr:nvSpPr>
      <xdr:spPr bwMode="auto">
        <a:xfrm>
          <a:off x="6153150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14</xdr:col>
      <xdr:colOff>38100</xdr:colOff>
      <xdr:row>0</xdr:row>
      <xdr:rowOff>1552575</xdr:rowOff>
    </xdr:from>
    <xdr:to>
      <xdr:col>15</xdr:col>
      <xdr:colOff>0</xdr:colOff>
      <xdr:row>0</xdr:row>
      <xdr:rowOff>1695450</xdr:rowOff>
    </xdr:to>
    <xdr:sp macro="" textlink="">
      <xdr:nvSpPr>
        <xdr:cNvPr id="9246" name="Text Box 42"/>
        <xdr:cNvSpPr txBox="1">
          <a:spLocks noChangeArrowheads="1"/>
        </xdr:cNvSpPr>
      </xdr:nvSpPr>
      <xdr:spPr bwMode="auto">
        <a:xfrm>
          <a:off x="4610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15</xdr:col>
      <xdr:colOff>9525</xdr:colOff>
      <xdr:row>0</xdr:row>
      <xdr:rowOff>1552575</xdr:rowOff>
    </xdr:from>
    <xdr:to>
      <xdr:col>16</xdr:col>
      <xdr:colOff>28575</xdr:colOff>
      <xdr:row>0</xdr:row>
      <xdr:rowOff>1695450</xdr:rowOff>
    </xdr:to>
    <xdr:sp macro="" textlink="">
      <xdr:nvSpPr>
        <xdr:cNvPr id="9248" name="Text Box 43"/>
        <xdr:cNvSpPr txBox="1">
          <a:spLocks noChangeArrowheads="1"/>
        </xdr:cNvSpPr>
      </xdr:nvSpPr>
      <xdr:spPr bwMode="auto">
        <a:xfrm>
          <a:off x="4962525" y="96202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19</xdr:col>
      <xdr:colOff>9525</xdr:colOff>
      <xdr:row>0</xdr:row>
      <xdr:rowOff>1552575</xdr:rowOff>
    </xdr:from>
    <xdr:to>
      <xdr:col>20</xdr:col>
      <xdr:colOff>57150</xdr:colOff>
      <xdr:row>0</xdr:row>
      <xdr:rowOff>1695450</xdr:rowOff>
    </xdr:to>
    <xdr:sp macro="" textlink="">
      <xdr:nvSpPr>
        <xdr:cNvPr id="9250" name="Text Box 61"/>
        <xdr:cNvSpPr txBox="1">
          <a:spLocks noChangeArrowheads="1"/>
        </xdr:cNvSpPr>
      </xdr:nvSpPr>
      <xdr:spPr bwMode="auto">
        <a:xfrm>
          <a:off x="6486525" y="96202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0</xdr:colOff>
      <xdr:row>0</xdr:row>
      <xdr:rowOff>1524000</xdr:rowOff>
    </xdr:from>
    <xdr:to>
      <xdr:col>14</xdr:col>
      <xdr:colOff>0</xdr:colOff>
      <xdr:row>0</xdr:row>
      <xdr:rowOff>1857375</xdr:rowOff>
    </xdr:to>
    <xdr:sp macro="" textlink="">
      <xdr:nvSpPr>
        <xdr:cNvPr id="9256" name="Line 64"/>
        <xdr:cNvSpPr>
          <a:spLocks noChangeShapeType="1"/>
        </xdr:cNvSpPr>
      </xdr:nvSpPr>
      <xdr:spPr bwMode="auto">
        <a:xfrm flipV="1">
          <a:off x="4572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1524000</xdr:rowOff>
    </xdr:from>
    <xdr:to>
      <xdr:col>16</xdr:col>
      <xdr:colOff>0</xdr:colOff>
      <xdr:row>0</xdr:row>
      <xdr:rowOff>1857375</xdr:rowOff>
    </xdr:to>
    <xdr:sp macro="" textlink="">
      <xdr:nvSpPr>
        <xdr:cNvPr id="9258" name="Line 65"/>
        <xdr:cNvSpPr>
          <a:spLocks noChangeShapeType="1"/>
        </xdr:cNvSpPr>
      </xdr:nvSpPr>
      <xdr:spPr bwMode="auto">
        <a:xfrm flipV="1">
          <a:off x="5334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60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6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66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68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70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72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37</xdr:row>
      <xdr:rowOff>1543050</xdr:rowOff>
    </xdr:from>
    <xdr:to>
      <xdr:col>18</xdr:col>
      <xdr:colOff>0</xdr:colOff>
      <xdr:row>38</xdr:row>
      <xdr:rowOff>9525</xdr:rowOff>
    </xdr:to>
    <xdr:sp macro="" textlink="">
      <xdr:nvSpPr>
        <xdr:cNvPr id="9274" name="Line 24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37</xdr:row>
      <xdr:rowOff>1562100</xdr:rowOff>
    </xdr:from>
    <xdr:to>
      <xdr:col>20</xdr:col>
      <xdr:colOff>0</xdr:colOff>
      <xdr:row>38</xdr:row>
      <xdr:rowOff>28575</xdr:rowOff>
    </xdr:to>
    <xdr:sp macro="" textlink="">
      <xdr:nvSpPr>
        <xdr:cNvPr id="9276" name="Line 26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37</xdr:row>
      <xdr:rowOff>1543050</xdr:rowOff>
    </xdr:from>
    <xdr:to>
      <xdr:col>18</xdr:col>
      <xdr:colOff>0</xdr:colOff>
      <xdr:row>38</xdr:row>
      <xdr:rowOff>9525</xdr:rowOff>
    </xdr:to>
    <xdr:sp macro="" textlink="">
      <xdr:nvSpPr>
        <xdr:cNvPr id="9278" name="Line 548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37</xdr:row>
      <xdr:rowOff>1562100</xdr:rowOff>
    </xdr:from>
    <xdr:to>
      <xdr:col>20</xdr:col>
      <xdr:colOff>0</xdr:colOff>
      <xdr:row>38</xdr:row>
      <xdr:rowOff>28575</xdr:rowOff>
    </xdr:to>
    <xdr:sp macro="" textlink="">
      <xdr:nvSpPr>
        <xdr:cNvPr id="9280" name="Line 550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82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8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86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88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90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92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94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296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298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00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02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0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37</xdr:row>
      <xdr:rowOff>1543050</xdr:rowOff>
    </xdr:from>
    <xdr:to>
      <xdr:col>18</xdr:col>
      <xdr:colOff>0</xdr:colOff>
      <xdr:row>38</xdr:row>
      <xdr:rowOff>9525</xdr:rowOff>
    </xdr:to>
    <xdr:sp macro="" textlink="">
      <xdr:nvSpPr>
        <xdr:cNvPr id="9306" name="Line 24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37</xdr:row>
      <xdr:rowOff>1562100</xdr:rowOff>
    </xdr:from>
    <xdr:to>
      <xdr:col>20</xdr:col>
      <xdr:colOff>0</xdr:colOff>
      <xdr:row>38</xdr:row>
      <xdr:rowOff>28575</xdr:rowOff>
    </xdr:to>
    <xdr:sp macro="" textlink="">
      <xdr:nvSpPr>
        <xdr:cNvPr id="9308" name="Line 26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37</xdr:row>
      <xdr:rowOff>1543050</xdr:rowOff>
    </xdr:from>
    <xdr:to>
      <xdr:col>18</xdr:col>
      <xdr:colOff>0</xdr:colOff>
      <xdr:row>38</xdr:row>
      <xdr:rowOff>9525</xdr:rowOff>
    </xdr:to>
    <xdr:sp macro="" textlink="">
      <xdr:nvSpPr>
        <xdr:cNvPr id="9310" name="Line 548"/>
        <xdr:cNvSpPr>
          <a:spLocks noChangeShapeType="1"/>
        </xdr:cNvSpPr>
      </xdr:nvSpPr>
      <xdr:spPr bwMode="auto">
        <a:xfrm flipV="1">
          <a:off x="6096000" y="14706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37</xdr:row>
      <xdr:rowOff>1562100</xdr:rowOff>
    </xdr:from>
    <xdr:to>
      <xdr:col>20</xdr:col>
      <xdr:colOff>0</xdr:colOff>
      <xdr:row>38</xdr:row>
      <xdr:rowOff>28575</xdr:rowOff>
    </xdr:to>
    <xdr:sp macro="" textlink="">
      <xdr:nvSpPr>
        <xdr:cNvPr id="9312" name="Line 550"/>
        <xdr:cNvSpPr>
          <a:spLocks noChangeShapeType="1"/>
        </xdr:cNvSpPr>
      </xdr:nvSpPr>
      <xdr:spPr bwMode="auto">
        <a:xfrm flipV="1">
          <a:off x="6858000" y="14706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14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16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18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20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9322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9324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0</xdr:row>
      <xdr:rowOff>1552575</xdr:rowOff>
    </xdr:from>
    <xdr:to>
      <xdr:col>25</xdr:col>
      <xdr:colOff>38100</xdr:colOff>
      <xdr:row>0</xdr:row>
      <xdr:rowOff>1695450</xdr:rowOff>
    </xdr:to>
    <xdr:sp macro="" textlink="">
      <xdr:nvSpPr>
        <xdr:cNvPr id="8299" name="Text Box 19"/>
        <xdr:cNvSpPr txBox="1">
          <a:spLocks noChangeArrowheads="1"/>
        </xdr:cNvSpPr>
      </xdr:nvSpPr>
      <xdr:spPr bwMode="auto">
        <a:xfrm>
          <a:off x="4200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28575</xdr:colOff>
      <xdr:row>0</xdr:row>
      <xdr:rowOff>1552575</xdr:rowOff>
    </xdr:from>
    <xdr:to>
      <xdr:col>25</xdr:col>
      <xdr:colOff>304800</xdr:colOff>
      <xdr:row>0</xdr:row>
      <xdr:rowOff>1695450</xdr:rowOff>
    </xdr:to>
    <xdr:sp macro="" textlink="">
      <xdr:nvSpPr>
        <xdr:cNvPr id="8301" name="Text Box 20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19050</xdr:colOff>
      <xdr:row>0</xdr:row>
      <xdr:rowOff>1695450</xdr:rowOff>
    </xdr:to>
    <xdr:sp macro="" textlink="">
      <xdr:nvSpPr>
        <xdr:cNvPr id="8303" name="Text Box 21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28575</xdr:colOff>
      <xdr:row>0</xdr:row>
      <xdr:rowOff>1552575</xdr:rowOff>
    </xdr:from>
    <xdr:to>
      <xdr:col>27</xdr:col>
      <xdr:colOff>304800</xdr:colOff>
      <xdr:row>0</xdr:row>
      <xdr:rowOff>1695450</xdr:rowOff>
    </xdr:to>
    <xdr:sp macro="" textlink="">
      <xdr:nvSpPr>
        <xdr:cNvPr id="8305" name="Text Box 22"/>
        <xdr:cNvSpPr txBox="1">
          <a:spLocks noChangeArrowheads="1"/>
        </xdr:cNvSpPr>
      </xdr:nvSpPr>
      <xdr:spPr bwMode="auto">
        <a:xfrm>
          <a:off x="5362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28</xdr:col>
      <xdr:colOff>9525</xdr:colOff>
      <xdr:row>0</xdr:row>
      <xdr:rowOff>1552575</xdr:rowOff>
    </xdr:from>
    <xdr:to>
      <xdr:col>29</xdr:col>
      <xdr:colOff>19050</xdr:colOff>
      <xdr:row>0</xdr:row>
      <xdr:rowOff>1695450</xdr:rowOff>
    </xdr:to>
    <xdr:sp macro="" textlink="">
      <xdr:nvSpPr>
        <xdr:cNvPr id="8307" name="Text Box 23"/>
        <xdr:cNvSpPr txBox="1">
          <a:spLocks noChangeArrowheads="1"/>
        </xdr:cNvSpPr>
      </xdr:nvSpPr>
      <xdr:spPr bwMode="auto">
        <a:xfrm>
          <a:off x="5724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28575</xdr:colOff>
      <xdr:row>0</xdr:row>
      <xdr:rowOff>1552575</xdr:rowOff>
    </xdr:from>
    <xdr:to>
      <xdr:col>29</xdr:col>
      <xdr:colOff>304800</xdr:colOff>
      <xdr:row>0</xdr:row>
      <xdr:rowOff>1695450</xdr:rowOff>
    </xdr:to>
    <xdr:sp macro="" textlink="">
      <xdr:nvSpPr>
        <xdr:cNvPr id="8309" name="Text Box 24"/>
        <xdr:cNvSpPr txBox="1">
          <a:spLocks noChangeArrowheads="1"/>
        </xdr:cNvSpPr>
      </xdr:nvSpPr>
      <xdr:spPr bwMode="auto">
        <a:xfrm>
          <a:off x="6124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30</xdr:col>
      <xdr:colOff>9525</xdr:colOff>
      <xdr:row>0</xdr:row>
      <xdr:rowOff>1552575</xdr:rowOff>
    </xdr:from>
    <xdr:to>
      <xdr:col>30</xdr:col>
      <xdr:colOff>333375</xdr:colOff>
      <xdr:row>0</xdr:row>
      <xdr:rowOff>1695450</xdr:rowOff>
    </xdr:to>
    <xdr:sp macro="" textlink="">
      <xdr:nvSpPr>
        <xdr:cNvPr id="8313" name="Text Box 29"/>
        <xdr:cNvSpPr txBox="1">
          <a:spLocks noChangeArrowheads="1"/>
        </xdr:cNvSpPr>
      </xdr:nvSpPr>
      <xdr:spPr bwMode="auto">
        <a:xfrm>
          <a:off x="6486525" y="96202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31</xdr:col>
      <xdr:colOff>66675</xdr:colOff>
      <xdr:row>0</xdr:row>
      <xdr:rowOff>1552575</xdr:rowOff>
    </xdr:from>
    <xdr:to>
      <xdr:col>31</xdr:col>
      <xdr:colOff>342900</xdr:colOff>
      <xdr:row>0</xdr:row>
      <xdr:rowOff>1695450</xdr:rowOff>
    </xdr:to>
    <xdr:sp macro="" textlink="">
      <xdr:nvSpPr>
        <xdr:cNvPr id="8315" name="Text Box 30"/>
        <xdr:cNvSpPr txBox="1">
          <a:spLocks noChangeArrowheads="1"/>
        </xdr:cNvSpPr>
      </xdr:nvSpPr>
      <xdr:spPr bwMode="auto">
        <a:xfrm>
          <a:off x="69246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8317" name="Text Box 33"/>
        <xdr:cNvSpPr txBox="1">
          <a:spLocks noChangeArrowheads="1"/>
        </xdr:cNvSpPr>
      </xdr:nvSpPr>
      <xdr:spPr bwMode="auto">
        <a:xfrm>
          <a:off x="72866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28575</xdr:colOff>
      <xdr:row>0</xdr:row>
      <xdr:rowOff>1552575</xdr:rowOff>
    </xdr:from>
    <xdr:to>
      <xdr:col>25</xdr:col>
      <xdr:colOff>304800</xdr:colOff>
      <xdr:row>0</xdr:row>
      <xdr:rowOff>1695450</xdr:rowOff>
    </xdr:to>
    <xdr:sp macro="" textlink="">
      <xdr:nvSpPr>
        <xdr:cNvPr id="8319" name="Text Box 35"/>
        <xdr:cNvSpPr txBox="1">
          <a:spLocks noChangeArrowheads="1"/>
        </xdr:cNvSpPr>
      </xdr:nvSpPr>
      <xdr:spPr bwMode="auto">
        <a:xfrm>
          <a:off x="4600575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19050</xdr:colOff>
      <xdr:row>0</xdr:row>
      <xdr:rowOff>1695450</xdr:rowOff>
    </xdr:to>
    <xdr:sp macro="" textlink="">
      <xdr:nvSpPr>
        <xdr:cNvPr id="8321" name="Text Box 36"/>
        <xdr:cNvSpPr txBox="1">
          <a:spLocks noChangeArrowheads="1"/>
        </xdr:cNvSpPr>
      </xdr:nvSpPr>
      <xdr:spPr bwMode="auto">
        <a:xfrm>
          <a:off x="4962525" y="96202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27</xdr:col>
      <xdr:colOff>38100</xdr:colOff>
      <xdr:row>0</xdr:row>
      <xdr:rowOff>1552575</xdr:rowOff>
    </xdr:from>
    <xdr:to>
      <xdr:col>28</xdr:col>
      <xdr:colOff>0</xdr:colOff>
      <xdr:row>0</xdr:row>
      <xdr:rowOff>1695450</xdr:rowOff>
    </xdr:to>
    <xdr:sp macro="" textlink="">
      <xdr:nvSpPr>
        <xdr:cNvPr id="8323" name="Text Box 37"/>
        <xdr:cNvSpPr txBox="1">
          <a:spLocks noChangeArrowheads="1"/>
        </xdr:cNvSpPr>
      </xdr:nvSpPr>
      <xdr:spPr bwMode="auto">
        <a:xfrm>
          <a:off x="5372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28</xdr:col>
      <xdr:colOff>9525</xdr:colOff>
      <xdr:row>0</xdr:row>
      <xdr:rowOff>1552575</xdr:rowOff>
    </xdr:from>
    <xdr:to>
      <xdr:col>29</xdr:col>
      <xdr:colOff>38100</xdr:colOff>
      <xdr:row>0</xdr:row>
      <xdr:rowOff>1695450</xdr:rowOff>
    </xdr:to>
    <xdr:sp macro="" textlink="">
      <xdr:nvSpPr>
        <xdr:cNvPr id="8325" name="Text Box 38"/>
        <xdr:cNvSpPr txBox="1">
          <a:spLocks noChangeArrowheads="1"/>
        </xdr:cNvSpPr>
      </xdr:nvSpPr>
      <xdr:spPr bwMode="auto">
        <a:xfrm>
          <a:off x="5724525" y="96202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57150</xdr:colOff>
      <xdr:row>0</xdr:row>
      <xdr:rowOff>1552575</xdr:rowOff>
    </xdr:from>
    <xdr:to>
      <xdr:col>29</xdr:col>
      <xdr:colOff>333375</xdr:colOff>
      <xdr:row>0</xdr:row>
      <xdr:rowOff>1695450</xdr:rowOff>
    </xdr:to>
    <xdr:sp macro="" textlink="">
      <xdr:nvSpPr>
        <xdr:cNvPr id="8327" name="Text Box 39"/>
        <xdr:cNvSpPr txBox="1">
          <a:spLocks noChangeArrowheads="1"/>
        </xdr:cNvSpPr>
      </xdr:nvSpPr>
      <xdr:spPr bwMode="auto">
        <a:xfrm>
          <a:off x="6153150" y="96202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25</xdr:col>
      <xdr:colOff>38100</xdr:colOff>
      <xdr:row>0</xdr:row>
      <xdr:rowOff>1552575</xdr:rowOff>
    </xdr:from>
    <xdr:to>
      <xdr:col>26</xdr:col>
      <xdr:colOff>0</xdr:colOff>
      <xdr:row>0</xdr:row>
      <xdr:rowOff>1695450</xdr:rowOff>
    </xdr:to>
    <xdr:sp macro="" textlink="">
      <xdr:nvSpPr>
        <xdr:cNvPr id="8331" name="Text Box 42"/>
        <xdr:cNvSpPr txBox="1">
          <a:spLocks noChangeArrowheads="1"/>
        </xdr:cNvSpPr>
      </xdr:nvSpPr>
      <xdr:spPr bwMode="auto">
        <a:xfrm>
          <a:off x="4610100" y="962025"/>
          <a:ext cx="3429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26</xdr:col>
      <xdr:colOff>9525</xdr:colOff>
      <xdr:row>0</xdr:row>
      <xdr:rowOff>1552575</xdr:rowOff>
    </xdr:from>
    <xdr:to>
      <xdr:col>27</xdr:col>
      <xdr:colOff>28575</xdr:colOff>
      <xdr:row>0</xdr:row>
      <xdr:rowOff>1695450</xdr:rowOff>
    </xdr:to>
    <xdr:sp macro="" textlink="">
      <xdr:nvSpPr>
        <xdr:cNvPr id="8333" name="Text Box 43"/>
        <xdr:cNvSpPr txBox="1">
          <a:spLocks noChangeArrowheads="1"/>
        </xdr:cNvSpPr>
      </xdr:nvSpPr>
      <xdr:spPr bwMode="auto">
        <a:xfrm>
          <a:off x="4962525" y="96202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30</xdr:col>
      <xdr:colOff>9525</xdr:colOff>
      <xdr:row>0</xdr:row>
      <xdr:rowOff>1552575</xdr:rowOff>
    </xdr:from>
    <xdr:to>
      <xdr:col>31</xdr:col>
      <xdr:colOff>57150</xdr:colOff>
      <xdr:row>0</xdr:row>
      <xdr:rowOff>1695450</xdr:rowOff>
    </xdr:to>
    <xdr:sp macro="" textlink="">
      <xdr:nvSpPr>
        <xdr:cNvPr id="8335" name="Text Box 61"/>
        <xdr:cNvSpPr txBox="1">
          <a:spLocks noChangeArrowheads="1"/>
        </xdr:cNvSpPr>
      </xdr:nvSpPr>
      <xdr:spPr bwMode="auto">
        <a:xfrm>
          <a:off x="6486525" y="96202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25</xdr:col>
      <xdr:colOff>0</xdr:colOff>
      <xdr:row>0</xdr:row>
      <xdr:rowOff>1524000</xdr:rowOff>
    </xdr:from>
    <xdr:to>
      <xdr:col>25</xdr:col>
      <xdr:colOff>0</xdr:colOff>
      <xdr:row>0</xdr:row>
      <xdr:rowOff>1857375</xdr:rowOff>
    </xdr:to>
    <xdr:sp macro="" textlink="">
      <xdr:nvSpPr>
        <xdr:cNvPr id="8341" name="Line 64"/>
        <xdr:cNvSpPr>
          <a:spLocks noChangeShapeType="1"/>
        </xdr:cNvSpPr>
      </xdr:nvSpPr>
      <xdr:spPr bwMode="auto">
        <a:xfrm flipV="1">
          <a:off x="4572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0</xdr:row>
      <xdr:rowOff>1524000</xdr:rowOff>
    </xdr:from>
    <xdr:to>
      <xdr:col>27</xdr:col>
      <xdr:colOff>0</xdr:colOff>
      <xdr:row>0</xdr:row>
      <xdr:rowOff>1857375</xdr:rowOff>
    </xdr:to>
    <xdr:sp macro="" textlink="">
      <xdr:nvSpPr>
        <xdr:cNvPr id="8343" name="Line 65"/>
        <xdr:cNvSpPr>
          <a:spLocks noChangeShapeType="1"/>
        </xdr:cNvSpPr>
      </xdr:nvSpPr>
      <xdr:spPr bwMode="auto">
        <a:xfrm flipV="1">
          <a:off x="5334000" y="962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45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49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51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53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55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57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59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61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63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65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67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69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71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73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75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77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79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81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83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85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87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89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8391" name="Line 67"/>
        <xdr:cNvSpPr>
          <a:spLocks noChangeShapeType="1"/>
        </xdr:cNvSpPr>
      </xdr:nvSpPr>
      <xdr:spPr bwMode="auto">
        <a:xfrm flipV="1">
          <a:off x="6096000" y="9620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8393" name="Line 69"/>
        <xdr:cNvSpPr>
          <a:spLocks noChangeShapeType="1"/>
        </xdr:cNvSpPr>
      </xdr:nvSpPr>
      <xdr:spPr bwMode="auto">
        <a:xfrm flipV="1">
          <a:off x="6858000" y="9620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8329" name="Text Box 3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570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37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39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47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95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97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399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1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3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5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7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09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8411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6702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0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0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0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1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1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1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1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1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2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2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2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2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2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2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2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3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3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3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3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3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3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3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673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673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6739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4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4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4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4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4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4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4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4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4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4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5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5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5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5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5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6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6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6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6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6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7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7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677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677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77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78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7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78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7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78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79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79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79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79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8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8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87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87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87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88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8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88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8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88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89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89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89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89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6898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89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0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0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0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0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0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0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0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0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0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1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1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1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1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1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1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1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1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1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2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2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2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2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2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2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2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3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3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3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3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3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4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4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4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4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694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69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0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03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04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04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04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04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04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05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05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05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056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05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060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06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06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06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06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06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06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06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06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07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07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07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07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08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088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09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092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09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096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09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00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10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04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10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08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11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1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11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1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11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1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11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1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11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1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12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2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12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2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12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2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12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2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712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712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13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13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13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13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13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136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13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140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14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144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14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148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15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152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15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156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23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23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235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23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239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24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243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24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247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24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251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25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255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25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28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28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287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28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291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29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295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29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299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30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303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30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307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30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31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31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731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731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1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1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1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1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1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1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2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2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2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2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2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2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2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2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2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2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3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3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3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3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3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3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61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6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65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6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69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7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73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74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75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76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77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78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79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80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81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82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383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384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433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43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437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43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441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44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7445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744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44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45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453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45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0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06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0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08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0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10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11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12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13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14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1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16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1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18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1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20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21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22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23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24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2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26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2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28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2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3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33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3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3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3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41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4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4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4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49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5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5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5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57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5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61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6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7565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756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56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57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57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57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57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580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58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58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585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58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58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59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59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59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59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59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0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0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0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3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5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58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5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60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6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62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6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64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65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66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6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68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6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70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7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72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7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74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75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76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77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78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79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80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81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82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7683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7684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68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68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68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68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68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69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69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69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3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4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4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42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4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44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4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4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4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4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4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5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7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7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7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7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7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8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8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82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8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84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8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8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8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8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8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90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9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92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9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94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9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96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79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798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82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82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782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782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3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3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3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3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3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4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4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4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4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4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4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5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5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5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5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5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5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5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5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5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5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6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6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6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6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6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6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6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6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6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6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7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7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7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7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7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8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8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8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89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789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792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28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2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2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8287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828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829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829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829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829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831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846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846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846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847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847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847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847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847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848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848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848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848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848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849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849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849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849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849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8501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0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0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0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0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1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1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1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1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1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2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2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2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2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2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3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3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3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3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3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4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4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4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4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4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5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5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5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5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5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6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6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6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6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6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7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7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7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7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8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8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8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9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9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59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59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8599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0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0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0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0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1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1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1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1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1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2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2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2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2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2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3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3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3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3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3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4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4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4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4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4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4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4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5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5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5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5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5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5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5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5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5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6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6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6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6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6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6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6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66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7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7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7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7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7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7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7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7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7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7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8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8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8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8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8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8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8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8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8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8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9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9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9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9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9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9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9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9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69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69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70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70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70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70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70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70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70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70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70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70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71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71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71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71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71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71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871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871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1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1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2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2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2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2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2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2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2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2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2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2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3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3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3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3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3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3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3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3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3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3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4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4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4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4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4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4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4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4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4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4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5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5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5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5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5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5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5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5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5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5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6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6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6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6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876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876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6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6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6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6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7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7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7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7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7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7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7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7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7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7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8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8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8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8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8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8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8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8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8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8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9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9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9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9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9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9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9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9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79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79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80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80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80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80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80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80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80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80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80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80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81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81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881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881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1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1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1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1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1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1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2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2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2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2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2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2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2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2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2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2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3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3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3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3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3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3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3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3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3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3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4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4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4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4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4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4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4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4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4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4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5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5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5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5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5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5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5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5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5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5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886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886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6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6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6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6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6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6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6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6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7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7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7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7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7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7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7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7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7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7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8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8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8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8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8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8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8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8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8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8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9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9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9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9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9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9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9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9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89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89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90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90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90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90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90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90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90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90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890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890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1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1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1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1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1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1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1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1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1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1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2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2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2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2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2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2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2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2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2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2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3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3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3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3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3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3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3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3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3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3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4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4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4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4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4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4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4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4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4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4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5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5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5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5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5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5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895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895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5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5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6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6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6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6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6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6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6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7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7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7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7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7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7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7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7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7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8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8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8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8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8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8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8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9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9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9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9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9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9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9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9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899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899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0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0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0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0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0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0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1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1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1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1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2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2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2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2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3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3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3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4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4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4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5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5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5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5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6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6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7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7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7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7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7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8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8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8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8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8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9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9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9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09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09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10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10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10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10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10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11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11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1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11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11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12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12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12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12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91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9130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91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9134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91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9138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91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9142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914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9146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91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9150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91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9154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915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9158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91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9162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91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9166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91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9170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1352550</xdr:rowOff>
    </xdr:from>
    <xdr:to>
      <xdr:col>40</xdr:col>
      <xdr:colOff>0</xdr:colOff>
      <xdr:row>1</xdr:row>
      <xdr:rowOff>9525</xdr:rowOff>
    </xdr:to>
    <xdr:sp macro="" textlink="">
      <xdr:nvSpPr>
        <xdr:cNvPr id="917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1362075</xdr:rowOff>
    </xdr:from>
    <xdr:to>
      <xdr:col>42</xdr:col>
      <xdr:colOff>0</xdr:colOff>
      <xdr:row>1</xdr:row>
      <xdr:rowOff>28575</xdr:rowOff>
    </xdr:to>
    <xdr:sp macro="" textlink="">
      <xdr:nvSpPr>
        <xdr:cNvPr id="9174" name="Line 69"/>
        <xdr:cNvSpPr>
          <a:spLocks noChangeShapeType="1"/>
        </xdr:cNvSpPr>
      </xdr:nvSpPr>
      <xdr:spPr bwMode="auto">
        <a:xfrm flipV="1">
          <a:off x="253841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9176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917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918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918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918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918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918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919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919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919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919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919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920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920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920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920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920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921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921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922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924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925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925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1257300</xdr:rowOff>
    </xdr:from>
    <xdr:to>
      <xdr:col>40</xdr:col>
      <xdr:colOff>0</xdr:colOff>
      <xdr:row>1</xdr:row>
      <xdr:rowOff>7620</xdr:rowOff>
    </xdr:to>
    <xdr:sp macro="" textlink="">
      <xdr:nvSpPr>
        <xdr:cNvPr id="926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1280160</xdr:rowOff>
    </xdr:from>
    <xdr:to>
      <xdr:col>42</xdr:col>
      <xdr:colOff>0</xdr:colOff>
      <xdr:row>1</xdr:row>
      <xdr:rowOff>30480</xdr:rowOff>
    </xdr:to>
    <xdr:sp macro="" textlink="">
      <xdr:nvSpPr>
        <xdr:cNvPr id="932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3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33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3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33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3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33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3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34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34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34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34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35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35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35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35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35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36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36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3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36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2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3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3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3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3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3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3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3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3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4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4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4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9744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4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4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4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4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4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5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5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5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5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5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5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5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5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5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5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6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6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6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6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6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6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6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6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6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6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7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7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7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7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7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7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7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7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7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7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8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8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8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8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8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8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8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8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8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9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9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9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9793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9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9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9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9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79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79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0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0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0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0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0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0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0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0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0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0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1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1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1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1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1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1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1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1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1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1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2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2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2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2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2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2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2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2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2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2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3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3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3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3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3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3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3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3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3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3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984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984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4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4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4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4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4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4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4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4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5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5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5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5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5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5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5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5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5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5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6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6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6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6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6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6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6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6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6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6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7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7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7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7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7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7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7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7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7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7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80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81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82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83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84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85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86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87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</xdr:row>
      <xdr:rowOff>1543050</xdr:rowOff>
    </xdr:from>
    <xdr:to>
      <xdr:col>40</xdr:col>
      <xdr:colOff>0</xdr:colOff>
      <xdr:row>2</xdr:row>
      <xdr:rowOff>9525</xdr:rowOff>
    </xdr:to>
    <xdr:sp macro="" textlink="">
      <xdr:nvSpPr>
        <xdr:cNvPr id="9888" name="Line 67"/>
        <xdr:cNvSpPr>
          <a:spLocks noChangeShapeType="1"/>
        </xdr:cNvSpPr>
      </xdr:nvSpPr>
      <xdr:spPr bwMode="auto">
        <a:xfrm flipV="1">
          <a:off x="2466022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1</xdr:row>
      <xdr:rowOff>1562100</xdr:rowOff>
    </xdr:from>
    <xdr:to>
      <xdr:col>42</xdr:col>
      <xdr:colOff>0</xdr:colOff>
      <xdr:row>2</xdr:row>
      <xdr:rowOff>28575</xdr:rowOff>
    </xdr:to>
    <xdr:sp macro="" textlink="">
      <xdr:nvSpPr>
        <xdr:cNvPr id="9889" name="Line 69"/>
        <xdr:cNvSpPr>
          <a:spLocks noChangeShapeType="1"/>
        </xdr:cNvSpPr>
      </xdr:nvSpPr>
      <xdr:spPr bwMode="auto">
        <a:xfrm flipV="1">
          <a:off x="253841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89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89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89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89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89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89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89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89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89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89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0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0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0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0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0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0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0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0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0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0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1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1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1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1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1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1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1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1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1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1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2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2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2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2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2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2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2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2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28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29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30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31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32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33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34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35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2</xdr:row>
      <xdr:rowOff>1543050</xdr:rowOff>
    </xdr:from>
    <xdr:to>
      <xdr:col>40</xdr:col>
      <xdr:colOff>0</xdr:colOff>
      <xdr:row>3</xdr:row>
      <xdr:rowOff>9525</xdr:rowOff>
    </xdr:to>
    <xdr:sp macro="" textlink="">
      <xdr:nvSpPr>
        <xdr:cNvPr id="9936" name="Line 67"/>
        <xdr:cNvSpPr>
          <a:spLocks noChangeShapeType="1"/>
        </xdr:cNvSpPr>
      </xdr:nvSpPr>
      <xdr:spPr bwMode="auto">
        <a:xfrm flipV="1">
          <a:off x="24660225" y="18745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2</xdr:row>
      <xdr:rowOff>1562100</xdr:rowOff>
    </xdr:from>
    <xdr:to>
      <xdr:col>42</xdr:col>
      <xdr:colOff>0</xdr:colOff>
      <xdr:row>3</xdr:row>
      <xdr:rowOff>28575</xdr:rowOff>
    </xdr:to>
    <xdr:sp macro="" textlink="">
      <xdr:nvSpPr>
        <xdr:cNvPr id="9937" name="Line 69"/>
        <xdr:cNvSpPr>
          <a:spLocks noChangeShapeType="1"/>
        </xdr:cNvSpPr>
      </xdr:nvSpPr>
      <xdr:spPr bwMode="auto">
        <a:xfrm flipV="1">
          <a:off x="25384125" y="18783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3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3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4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4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4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4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4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4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4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4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4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4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5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5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5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5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5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5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5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5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5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5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6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6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6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6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6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6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6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6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6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6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7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7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7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7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7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7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76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77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78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79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80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81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82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83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3</xdr:row>
      <xdr:rowOff>1543050</xdr:rowOff>
    </xdr:from>
    <xdr:to>
      <xdr:col>40</xdr:col>
      <xdr:colOff>0</xdr:colOff>
      <xdr:row>4</xdr:row>
      <xdr:rowOff>9525</xdr:rowOff>
    </xdr:to>
    <xdr:sp macro="" textlink="">
      <xdr:nvSpPr>
        <xdr:cNvPr id="9984" name="Line 67"/>
        <xdr:cNvSpPr>
          <a:spLocks noChangeShapeType="1"/>
        </xdr:cNvSpPr>
      </xdr:nvSpPr>
      <xdr:spPr bwMode="auto">
        <a:xfrm flipV="1">
          <a:off x="24660225" y="220789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3</xdr:row>
      <xdr:rowOff>1562100</xdr:rowOff>
    </xdr:from>
    <xdr:to>
      <xdr:col>42</xdr:col>
      <xdr:colOff>0</xdr:colOff>
      <xdr:row>4</xdr:row>
      <xdr:rowOff>28575</xdr:rowOff>
    </xdr:to>
    <xdr:sp macro="" textlink="">
      <xdr:nvSpPr>
        <xdr:cNvPr id="9985" name="Line 69"/>
        <xdr:cNvSpPr>
          <a:spLocks noChangeShapeType="1"/>
        </xdr:cNvSpPr>
      </xdr:nvSpPr>
      <xdr:spPr bwMode="auto">
        <a:xfrm flipV="1">
          <a:off x="25384125" y="221170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998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998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998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998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999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999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999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999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999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999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999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999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999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999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0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0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0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0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0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0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0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0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0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0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1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1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1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1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1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1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1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1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1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1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2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2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2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2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24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25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26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27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28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29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30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31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4</xdr:row>
      <xdr:rowOff>1543050</xdr:rowOff>
    </xdr:from>
    <xdr:to>
      <xdr:col>40</xdr:col>
      <xdr:colOff>0</xdr:colOff>
      <xdr:row>5</xdr:row>
      <xdr:rowOff>9525</xdr:rowOff>
    </xdr:to>
    <xdr:sp macro="" textlink="">
      <xdr:nvSpPr>
        <xdr:cNvPr id="10032" name="Line 67"/>
        <xdr:cNvSpPr>
          <a:spLocks noChangeShapeType="1"/>
        </xdr:cNvSpPr>
      </xdr:nvSpPr>
      <xdr:spPr bwMode="auto">
        <a:xfrm flipV="1">
          <a:off x="24660225" y="254127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4</xdr:row>
      <xdr:rowOff>1562100</xdr:rowOff>
    </xdr:from>
    <xdr:to>
      <xdr:col>42</xdr:col>
      <xdr:colOff>0</xdr:colOff>
      <xdr:row>5</xdr:row>
      <xdr:rowOff>28575</xdr:rowOff>
    </xdr:to>
    <xdr:sp macro="" textlink="">
      <xdr:nvSpPr>
        <xdr:cNvPr id="10033" name="Line 69"/>
        <xdr:cNvSpPr>
          <a:spLocks noChangeShapeType="1"/>
        </xdr:cNvSpPr>
      </xdr:nvSpPr>
      <xdr:spPr bwMode="auto">
        <a:xfrm flipV="1">
          <a:off x="25384125" y="254508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3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3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3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3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3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3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4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4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4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4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4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4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4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4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4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4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5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5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5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5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5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5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5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5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5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5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6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6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6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6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6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6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6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6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6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6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7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7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72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73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74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75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76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77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78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79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0080" name="Line 67"/>
        <xdr:cNvSpPr>
          <a:spLocks noChangeShapeType="1"/>
        </xdr:cNvSpPr>
      </xdr:nvSpPr>
      <xdr:spPr bwMode="auto">
        <a:xfrm flipV="1">
          <a:off x="24660225" y="2874645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0081" name="Line 69"/>
        <xdr:cNvSpPr>
          <a:spLocks noChangeShapeType="1"/>
        </xdr:cNvSpPr>
      </xdr:nvSpPr>
      <xdr:spPr bwMode="auto">
        <a:xfrm flipV="1">
          <a:off x="25384125" y="28784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08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08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08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08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08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08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08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09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45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47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47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47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47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47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47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47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47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47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48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48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48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4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4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4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49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5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53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5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57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5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61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6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65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6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6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6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7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7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72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73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74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75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76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77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78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79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0580" name="Line 67"/>
        <xdr:cNvSpPr>
          <a:spLocks noChangeShapeType="1"/>
        </xdr:cNvSpPr>
      </xdr:nvSpPr>
      <xdr:spPr bwMode="auto">
        <a:xfrm flipV="1">
          <a:off x="24660225" y="3208020"/>
          <a:ext cx="0" cy="114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0581" name="Line 69"/>
        <xdr:cNvSpPr>
          <a:spLocks noChangeShapeType="1"/>
        </xdr:cNvSpPr>
      </xdr:nvSpPr>
      <xdr:spPr bwMode="auto">
        <a:xfrm flipV="1">
          <a:off x="25384125" y="321183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5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58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58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5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5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58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58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58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59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59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59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59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59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59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0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0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0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0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1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1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6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6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6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6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6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6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6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7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7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7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7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7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7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7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7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7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7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8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8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8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8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8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68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68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71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073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074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10742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4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4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4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5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5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5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5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5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6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6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6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6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6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6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6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6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7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7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7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7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7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7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7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7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10778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7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8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8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8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8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8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8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8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8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8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78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79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1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81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2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82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2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82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2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83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3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83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3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1478280</xdr:rowOff>
    </xdr:from>
    <xdr:to>
      <xdr:col>42</xdr:col>
      <xdr:colOff>0</xdr:colOff>
      <xdr:row>1</xdr:row>
      <xdr:rowOff>30480</xdr:rowOff>
    </xdr:to>
    <xdr:sp macro="" textlink="">
      <xdr:nvSpPr>
        <xdr:cNvPr id="1083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10841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4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84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4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84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4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84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4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84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5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85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5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85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5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85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56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85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58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85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60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86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6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86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64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86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10866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86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0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0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0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0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0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1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1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1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1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1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2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2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2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2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2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2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3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3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32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3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34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3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36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0</xdr:row>
      <xdr:rowOff>1552575</xdr:rowOff>
    </xdr:from>
    <xdr:to>
      <xdr:col>36</xdr:col>
      <xdr:colOff>38100</xdr:colOff>
      <xdr:row>0</xdr:row>
      <xdr:rowOff>1695450</xdr:rowOff>
    </xdr:to>
    <xdr:sp macro="" textlink="">
      <xdr:nvSpPr>
        <xdr:cNvPr id="10937" name="Text Box 19"/>
        <xdr:cNvSpPr txBox="1">
          <a:spLocks noChangeArrowheads="1"/>
        </xdr:cNvSpPr>
      </xdr:nvSpPr>
      <xdr:spPr bwMode="auto">
        <a:xfrm>
          <a:off x="22860000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28575</xdr:colOff>
      <xdr:row>0</xdr:row>
      <xdr:rowOff>1118235</xdr:rowOff>
    </xdr:from>
    <xdr:to>
      <xdr:col>36</xdr:col>
      <xdr:colOff>320146</xdr:colOff>
      <xdr:row>0</xdr:row>
      <xdr:rowOff>1116330</xdr:rowOff>
    </xdr:to>
    <xdr:sp macro="" textlink="">
      <xdr:nvSpPr>
        <xdr:cNvPr id="10938" name="Text Box 20"/>
        <xdr:cNvSpPr txBox="1">
          <a:spLocks noChangeArrowheads="1"/>
        </xdr:cNvSpPr>
      </xdr:nvSpPr>
      <xdr:spPr bwMode="auto">
        <a:xfrm>
          <a:off x="232410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19050</xdr:colOff>
      <xdr:row>0</xdr:row>
      <xdr:rowOff>1695450</xdr:rowOff>
    </xdr:to>
    <xdr:sp macro="" textlink="">
      <xdr:nvSpPr>
        <xdr:cNvPr id="10939" name="Text Box 21"/>
        <xdr:cNvSpPr txBox="1">
          <a:spLocks noChangeArrowheads="1"/>
        </xdr:cNvSpPr>
      </xdr:nvSpPr>
      <xdr:spPr bwMode="auto">
        <a:xfrm>
          <a:off x="235839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28575</xdr:colOff>
      <xdr:row>0</xdr:row>
      <xdr:rowOff>1118235</xdr:rowOff>
    </xdr:from>
    <xdr:to>
      <xdr:col>38</xdr:col>
      <xdr:colOff>320146</xdr:colOff>
      <xdr:row>0</xdr:row>
      <xdr:rowOff>1116330</xdr:rowOff>
    </xdr:to>
    <xdr:sp macro="" textlink="">
      <xdr:nvSpPr>
        <xdr:cNvPr id="10940" name="Text Box 22"/>
        <xdr:cNvSpPr txBox="1">
          <a:spLocks noChangeArrowheads="1"/>
        </xdr:cNvSpPr>
      </xdr:nvSpPr>
      <xdr:spPr bwMode="auto">
        <a:xfrm>
          <a:off x="239649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39</xdr:col>
      <xdr:colOff>9525</xdr:colOff>
      <xdr:row>0</xdr:row>
      <xdr:rowOff>1552575</xdr:rowOff>
    </xdr:from>
    <xdr:to>
      <xdr:col>40</xdr:col>
      <xdr:colOff>19050</xdr:colOff>
      <xdr:row>0</xdr:row>
      <xdr:rowOff>1695450</xdr:rowOff>
    </xdr:to>
    <xdr:sp macro="" textlink="">
      <xdr:nvSpPr>
        <xdr:cNvPr id="10941" name="Text Box 23"/>
        <xdr:cNvSpPr txBox="1">
          <a:spLocks noChangeArrowheads="1"/>
        </xdr:cNvSpPr>
      </xdr:nvSpPr>
      <xdr:spPr bwMode="auto">
        <a:xfrm>
          <a:off x="243078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28575</xdr:colOff>
      <xdr:row>0</xdr:row>
      <xdr:rowOff>1118235</xdr:rowOff>
    </xdr:from>
    <xdr:to>
      <xdr:col>40</xdr:col>
      <xdr:colOff>320146</xdr:colOff>
      <xdr:row>0</xdr:row>
      <xdr:rowOff>1116330</xdr:rowOff>
    </xdr:to>
    <xdr:sp macro="" textlink="">
      <xdr:nvSpPr>
        <xdr:cNvPr id="10942" name="Text Box 24"/>
        <xdr:cNvSpPr txBox="1">
          <a:spLocks noChangeArrowheads="1"/>
        </xdr:cNvSpPr>
      </xdr:nvSpPr>
      <xdr:spPr bwMode="auto">
        <a:xfrm>
          <a:off x="246888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41</xdr:col>
      <xdr:colOff>9525</xdr:colOff>
      <xdr:row>0</xdr:row>
      <xdr:rowOff>1118235</xdr:rowOff>
    </xdr:from>
    <xdr:to>
      <xdr:col>41</xdr:col>
      <xdr:colOff>340906</xdr:colOff>
      <xdr:row>0</xdr:row>
      <xdr:rowOff>1116330</xdr:rowOff>
    </xdr:to>
    <xdr:sp macro="" textlink="">
      <xdr:nvSpPr>
        <xdr:cNvPr id="10943" name="Text Box 29"/>
        <xdr:cNvSpPr txBox="1">
          <a:spLocks noChangeArrowheads="1"/>
        </xdr:cNvSpPr>
      </xdr:nvSpPr>
      <xdr:spPr bwMode="auto">
        <a:xfrm>
          <a:off x="25031700" y="1118235"/>
          <a:ext cx="33138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42</xdr:col>
      <xdr:colOff>66675</xdr:colOff>
      <xdr:row>0</xdr:row>
      <xdr:rowOff>1118235</xdr:rowOff>
    </xdr:from>
    <xdr:to>
      <xdr:col>42</xdr:col>
      <xdr:colOff>358246</xdr:colOff>
      <xdr:row>0</xdr:row>
      <xdr:rowOff>1116330</xdr:rowOff>
    </xdr:to>
    <xdr:sp macro="" textlink="">
      <xdr:nvSpPr>
        <xdr:cNvPr id="10944" name="Text Box 30"/>
        <xdr:cNvSpPr txBox="1">
          <a:spLocks noChangeArrowheads="1"/>
        </xdr:cNvSpPr>
      </xdr:nvSpPr>
      <xdr:spPr bwMode="auto">
        <a:xfrm>
          <a:off x="254508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10945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28575</xdr:colOff>
      <xdr:row>0</xdr:row>
      <xdr:rowOff>1118235</xdr:rowOff>
    </xdr:from>
    <xdr:to>
      <xdr:col>36</xdr:col>
      <xdr:colOff>320146</xdr:colOff>
      <xdr:row>0</xdr:row>
      <xdr:rowOff>1116330</xdr:rowOff>
    </xdr:to>
    <xdr:sp macro="" textlink="">
      <xdr:nvSpPr>
        <xdr:cNvPr id="10946" name="Text Box 35"/>
        <xdr:cNvSpPr txBox="1">
          <a:spLocks noChangeArrowheads="1"/>
        </xdr:cNvSpPr>
      </xdr:nvSpPr>
      <xdr:spPr bwMode="auto">
        <a:xfrm>
          <a:off x="232410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19050</xdr:colOff>
      <xdr:row>0</xdr:row>
      <xdr:rowOff>1695450</xdr:rowOff>
    </xdr:to>
    <xdr:sp macro="" textlink="">
      <xdr:nvSpPr>
        <xdr:cNvPr id="10947" name="Text Box 36"/>
        <xdr:cNvSpPr txBox="1">
          <a:spLocks noChangeArrowheads="1"/>
        </xdr:cNvSpPr>
      </xdr:nvSpPr>
      <xdr:spPr bwMode="auto">
        <a:xfrm>
          <a:off x="235839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38100</xdr:colOff>
      <xdr:row>0</xdr:row>
      <xdr:rowOff>1552575</xdr:rowOff>
    </xdr:from>
    <xdr:to>
      <xdr:col>39</xdr:col>
      <xdr:colOff>0</xdr:colOff>
      <xdr:row>0</xdr:row>
      <xdr:rowOff>1695450</xdr:rowOff>
    </xdr:to>
    <xdr:sp macro="" textlink="">
      <xdr:nvSpPr>
        <xdr:cNvPr id="10948" name="Text Box 37"/>
        <xdr:cNvSpPr txBox="1">
          <a:spLocks noChangeArrowheads="1"/>
        </xdr:cNvSpPr>
      </xdr:nvSpPr>
      <xdr:spPr bwMode="auto">
        <a:xfrm>
          <a:off x="23974425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39</xdr:col>
      <xdr:colOff>9525</xdr:colOff>
      <xdr:row>0</xdr:row>
      <xdr:rowOff>1552575</xdr:rowOff>
    </xdr:from>
    <xdr:to>
      <xdr:col>40</xdr:col>
      <xdr:colOff>38100</xdr:colOff>
      <xdr:row>0</xdr:row>
      <xdr:rowOff>1695450</xdr:rowOff>
    </xdr:to>
    <xdr:sp macro="" textlink="">
      <xdr:nvSpPr>
        <xdr:cNvPr id="10949" name="Text Box 38"/>
        <xdr:cNvSpPr txBox="1">
          <a:spLocks noChangeArrowheads="1"/>
        </xdr:cNvSpPr>
      </xdr:nvSpPr>
      <xdr:spPr bwMode="auto">
        <a:xfrm>
          <a:off x="24307800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57150</xdr:colOff>
      <xdr:row>0</xdr:row>
      <xdr:rowOff>1118235</xdr:rowOff>
    </xdr:from>
    <xdr:to>
      <xdr:col>40</xdr:col>
      <xdr:colOff>348721</xdr:colOff>
      <xdr:row>0</xdr:row>
      <xdr:rowOff>1116330</xdr:rowOff>
    </xdr:to>
    <xdr:sp macro="" textlink="">
      <xdr:nvSpPr>
        <xdr:cNvPr id="10950" name="Text Box 39"/>
        <xdr:cNvSpPr txBox="1">
          <a:spLocks noChangeArrowheads="1"/>
        </xdr:cNvSpPr>
      </xdr:nvSpPr>
      <xdr:spPr bwMode="auto">
        <a:xfrm>
          <a:off x="247173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36</xdr:col>
      <xdr:colOff>38100</xdr:colOff>
      <xdr:row>0</xdr:row>
      <xdr:rowOff>1552575</xdr:rowOff>
    </xdr:from>
    <xdr:to>
      <xdr:col>37</xdr:col>
      <xdr:colOff>0</xdr:colOff>
      <xdr:row>0</xdr:row>
      <xdr:rowOff>1695450</xdr:rowOff>
    </xdr:to>
    <xdr:sp macro="" textlink="">
      <xdr:nvSpPr>
        <xdr:cNvPr id="10951" name="Text Box 42"/>
        <xdr:cNvSpPr txBox="1">
          <a:spLocks noChangeArrowheads="1"/>
        </xdr:cNvSpPr>
      </xdr:nvSpPr>
      <xdr:spPr bwMode="auto">
        <a:xfrm>
          <a:off x="23250525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28575</xdr:colOff>
      <xdr:row>0</xdr:row>
      <xdr:rowOff>1695450</xdr:rowOff>
    </xdr:to>
    <xdr:sp macro="" textlink="">
      <xdr:nvSpPr>
        <xdr:cNvPr id="10952" name="Text Box 43"/>
        <xdr:cNvSpPr txBox="1">
          <a:spLocks noChangeArrowheads="1"/>
        </xdr:cNvSpPr>
      </xdr:nvSpPr>
      <xdr:spPr bwMode="auto">
        <a:xfrm>
          <a:off x="23583900" y="116395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41</xdr:col>
      <xdr:colOff>9525</xdr:colOff>
      <xdr:row>0</xdr:row>
      <xdr:rowOff>1552575</xdr:rowOff>
    </xdr:from>
    <xdr:to>
      <xdr:col>42</xdr:col>
      <xdr:colOff>57150</xdr:colOff>
      <xdr:row>0</xdr:row>
      <xdr:rowOff>1695450</xdr:rowOff>
    </xdr:to>
    <xdr:sp macro="" textlink="">
      <xdr:nvSpPr>
        <xdr:cNvPr id="10953" name="Text Box 61"/>
        <xdr:cNvSpPr txBox="1">
          <a:spLocks noChangeArrowheads="1"/>
        </xdr:cNvSpPr>
      </xdr:nvSpPr>
      <xdr:spPr bwMode="auto">
        <a:xfrm>
          <a:off x="25031700" y="116395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41</xdr:col>
      <xdr:colOff>0</xdr:colOff>
      <xdr:row>0</xdr:row>
      <xdr:rowOff>1118235</xdr:rowOff>
    </xdr:from>
    <xdr:to>
      <xdr:col>41</xdr:col>
      <xdr:colOff>0</xdr:colOff>
      <xdr:row>0</xdr:row>
      <xdr:rowOff>1116330</xdr:rowOff>
    </xdr:to>
    <xdr:sp macro="" textlink="">
      <xdr:nvSpPr>
        <xdr:cNvPr id="10954" name="Text Box 63"/>
        <xdr:cNvSpPr txBox="1">
          <a:spLocks noChangeArrowheads="1"/>
        </xdr:cNvSpPr>
      </xdr:nvSpPr>
      <xdr:spPr bwMode="auto">
        <a:xfrm>
          <a:off x="25022175" y="111823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36</xdr:col>
      <xdr:colOff>0</xdr:colOff>
      <xdr:row>0</xdr:row>
      <xdr:rowOff>1440180</xdr:rowOff>
    </xdr:from>
    <xdr:to>
      <xdr:col>36</xdr:col>
      <xdr:colOff>0</xdr:colOff>
      <xdr:row>0</xdr:row>
      <xdr:rowOff>1752600</xdr:rowOff>
    </xdr:to>
    <xdr:sp macro="" textlink="">
      <xdr:nvSpPr>
        <xdr:cNvPr id="10955" name="Line 64"/>
        <xdr:cNvSpPr>
          <a:spLocks noChangeShapeType="1"/>
        </xdr:cNvSpPr>
      </xdr:nvSpPr>
      <xdr:spPr bwMode="auto">
        <a:xfrm flipV="1">
          <a:off x="23212425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1440180</xdr:rowOff>
    </xdr:from>
    <xdr:to>
      <xdr:col>38</xdr:col>
      <xdr:colOff>0</xdr:colOff>
      <xdr:row>0</xdr:row>
      <xdr:rowOff>1752600</xdr:rowOff>
    </xdr:to>
    <xdr:sp macro="" textlink="">
      <xdr:nvSpPr>
        <xdr:cNvPr id="10956" name="Line 65"/>
        <xdr:cNvSpPr>
          <a:spLocks noChangeShapeType="1"/>
        </xdr:cNvSpPr>
      </xdr:nvSpPr>
      <xdr:spPr bwMode="auto">
        <a:xfrm flipV="1">
          <a:off x="23936325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5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58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5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60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6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6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6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6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6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7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7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75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77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79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81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8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85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8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89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91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0993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0997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1463040</xdr:rowOff>
    </xdr:from>
    <xdr:to>
      <xdr:col>40</xdr:col>
      <xdr:colOff>0</xdr:colOff>
      <xdr:row>1</xdr:row>
      <xdr:rowOff>7620</xdr:rowOff>
    </xdr:to>
    <xdr:sp macro="" textlink="">
      <xdr:nvSpPr>
        <xdr:cNvPr id="11062" name="Line 67"/>
        <xdr:cNvSpPr>
          <a:spLocks noChangeShapeType="1"/>
        </xdr:cNvSpPr>
      </xdr:nvSpPr>
      <xdr:spPr bwMode="auto">
        <a:xfrm flipV="1">
          <a:off x="2466022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1485900</xdr:rowOff>
    </xdr:from>
    <xdr:to>
      <xdr:col>42</xdr:col>
      <xdr:colOff>0</xdr:colOff>
      <xdr:row>1</xdr:row>
      <xdr:rowOff>30480</xdr:rowOff>
    </xdr:to>
    <xdr:sp macro="" textlink="">
      <xdr:nvSpPr>
        <xdr:cNvPr id="11063" name="Line 69"/>
        <xdr:cNvSpPr>
          <a:spLocks noChangeShapeType="1"/>
        </xdr:cNvSpPr>
      </xdr:nvSpPr>
      <xdr:spPr bwMode="auto">
        <a:xfrm flipV="1">
          <a:off x="253841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0</xdr:row>
      <xdr:rowOff>1552575</xdr:rowOff>
    </xdr:from>
    <xdr:to>
      <xdr:col>36</xdr:col>
      <xdr:colOff>38100</xdr:colOff>
      <xdr:row>0</xdr:row>
      <xdr:rowOff>1695450</xdr:rowOff>
    </xdr:to>
    <xdr:sp macro="" textlink="">
      <xdr:nvSpPr>
        <xdr:cNvPr id="11064" name="Text Box 19"/>
        <xdr:cNvSpPr txBox="1">
          <a:spLocks noChangeArrowheads="1"/>
        </xdr:cNvSpPr>
      </xdr:nvSpPr>
      <xdr:spPr bwMode="auto">
        <a:xfrm>
          <a:off x="22860000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28575</xdr:colOff>
      <xdr:row>0</xdr:row>
      <xdr:rowOff>1552575</xdr:rowOff>
    </xdr:from>
    <xdr:to>
      <xdr:col>36</xdr:col>
      <xdr:colOff>304800</xdr:colOff>
      <xdr:row>0</xdr:row>
      <xdr:rowOff>1695450</xdr:rowOff>
    </xdr:to>
    <xdr:sp macro="" textlink="">
      <xdr:nvSpPr>
        <xdr:cNvPr id="11065" name="Text Box 20"/>
        <xdr:cNvSpPr txBox="1">
          <a:spLocks noChangeArrowheads="1"/>
        </xdr:cNvSpPr>
      </xdr:nvSpPr>
      <xdr:spPr bwMode="auto">
        <a:xfrm>
          <a:off x="232410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19050</xdr:colOff>
      <xdr:row>0</xdr:row>
      <xdr:rowOff>1695450</xdr:rowOff>
    </xdr:to>
    <xdr:sp macro="" textlink="">
      <xdr:nvSpPr>
        <xdr:cNvPr id="11066" name="Text Box 21"/>
        <xdr:cNvSpPr txBox="1">
          <a:spLocks noChangeArrowheads="1"/>
        </xdr:cNvSpPr>
      </xdr:nvSpPr>
      <xdr:spPr bwMode="auto">
        <a:xfrm>
          <a:off x="235839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28575</xdr:colOff>
      <xdr:row>0</xdr:row>
      <xdr:rowOff>1552575</xdr:rowOff>
    </xdr:from>
    <xdr:to>
      <xdr:col>38</xdr:col>
      <xdr:colOff>304800</xdr:colOff>
      <xdr:row>0</xdr:row>
      <xdr:rowOff>1695450</xdr:rowOff>
    </xdr:to>
    <xdr:sp macro="" textlink="">
      <xdr:nvSpPr>
        <xdr:cNvPr id="11067" name="Text Box 22"/>
        <xdr:cNvSpPr txBox="1">
          <a:spLocks noChangeArrowheads="1"/>
        </xdr:cNvSpPr>
      </xdr:nvSpPr>
      <xdr:spPr bwMode="auto">
        <a:xfrm>
          <a:off x="239649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39</xdr:col>
      <xdr:colOff>9525</xdr:colOff>
      <xdr:row>0</xdr:row>
      <xdr:rowOff>1552575</xdr:rowOff>
    </xdr:from>
    <xdr:to>
      <xdr:col>40</xdr:col>
      <xdr:colOff>19050</xdr:colOff>
      <xdr:row>0</xdr:row>
      <xdr:rowOff>1695450</xdr:rowOff>
    </xdr:to>
    <xdr:sp macro="" textlink="">
      <xdr:nvSpPr>
        <xdr:cNvPr id="11068" name="Text Box 23"/>
        <xdr:cNvSpPr txBox="1">
          <a:spLocks noChangeArrowheads="1"/>
        </xdr:cNvSpPr>
      </xdr:nvSpPr>
      <xdr:spPr bwMode="auto">
        <a:xfrm>
          <a:off x="243078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28575</xdr:colOff>
      <xdr:row>0</xdr:row>
      <xdr:rowOff>1552575</xdr:rowOff>
    </xdr:from>
    <xdr:to>
      <xdr:col>40</xdr:col>
      <xdr:colOff>304800</xdr:colOff>
      <xdr:row>0</xdr:row>
      <xdr:rowOff>1695450</xdr:rowOff>
    </xdr:to>
    <xdr:sp macro="" textlink="">
      <xdr:nvSpPr>
        <xdr:cNvPr id="11069" name="Text Box 24"/>
        <xdr:cNvSpPr txBox="1">
          <a:spLocks noChangeArrowheads="1"/>
        </xdr:cNvSpPr>
      </xdr:nvSpPr>
      <xdr:spPr bwMode="auto">
        <a:xfrm>
          <a:off x="246888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41</xdr:col>
      <xdr:colOff>9525</xdr:colOff>
      <xdr:row>0</xdr:row>
      <xdr:rowOff>1552575</xdr:rowOff>
    </xdr:from>
    <xdr:to>
      <xdr:col>41</xdr:col>
      <xdr:colOff>333375</xdr:colOff>
      <xdr:row>0</xdr:row>
      <xdr:rowOff>1695450</xdr:rowOff>
    </xdr:to>
    <xdr:sp macro="" textlink="">
      <xdr:nvSpPr>
        <xdr:cNvPr id="11070" name="Text Box 29"/>
        <xdr:cNvSpPr txBox="1">
          <a:spLocks noChangeArrowheads="1"/>
        </xdr:cNvSpPr>
      </xdr:nvSpPr>
      <xdr:spPr bwMode="auto">
        <a:xfrm>
          <a:off x="25031700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42</xdr:col>
      <xdr:colOff>66675</xdr:colOff>
      <xdr:row>0</xdr:row>
      <xdr:rowOff>1552575</xdr:rowOff>
    </xdr:from>
    <xdr:to>
      <xdr:col>42</xdr:col>
      <xdr:colOff>342900</xdr:colOff>
      <xdr:row>0</xdr:row>
      <xdr:rowOff>1695450</xdr:rowOff>
    </xdr:to>
    <xdr:sp macro="" textlink="">
      <xdr:nvSpPr>
        <xdr:cNvPr id="11071" name="Text Box 30"/>
        <xdr:cNvSpPr txBox="1">
          <a:spLocks noChangeArrowheads="1"/>
        </xdr:cNvSpPr>
      </xdr:nvSpPr>
      <xdr:spPr bwMode="auto">
        <a:xfrm>
          <a:off x="254508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11072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28575</xdr:colOff>
      <xdr:row>0</xdr:row>
      <xdr:rowOff>1552575</xdr:rowOff>
    </xdr:from>
    <xdr:to>
      <xdr:col>36</xdr:col>
      <xdr:colOff>304800</xdr:colOff>
      <xdr:row>0</xdr:row>
      <xdr:rowOff>1695450</xdr:rowOff>
    </xdr:to>
    <xdr:sp macro="" textlink="">
      <xdr:nvSpPr>
        <xdr:cNvPr id="11073" name="Text Box 35"/>
        <xdr:cNvSpPr txBox="1">
          <a:spLocks noChangeArrowheads="1"/>
        </xdr:cNvSpPr>
      </xdr:nvSpPr>
      <xdr:spPr bwMode="auto">
        <a:xfrm>
          <a:off x="232410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19050</xdr:colOff>
      <xdr:row>0</xdr:row>
      <xdr:rowOff>1695450</xdr:rowOff>
    </xdr:to>
    <xdr:sp macro="" textlink="">
      <xdr:nvSpPr>
        <xdr:cNvPr id="11074" name="Text Box 36"/>
        <xdr:cNvSpPr txBox="1">
          <a:spLocks noChangeArrowheads="1"/>
        </xdr:cNvSpPr>
      </xdr:nvSpPr>
      <xdr:spPr bwMode="auto">
        <a:xfrm>
          <a:off x="23583900" y="116395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38</xdr:col>
      <xdr:colOff>38100</xdr:colOff>
      <xdr:row>0</xdr:row>
      <xdr:rowOff>1552575</xdr:rowOff>
    </xdr:from>
    <xdr:to>
      <xdr:col>39</xdr:col>
      <xdr:colOff>0</xdr:colOff>
      <xdr:row>0</xdr:row>
      <xdr:rowOff>1695450</xdr:rowOff>
    </xdr:to>
    <xdr:sp macro="" textlink="">
      <xdr:nvSpPr>
        <xdr:cNvPr id="11075" name="Text Box 37"/>
        <xdr:cNvSpPr txBox="1">
          <a:spLocks noChangeArrowheads="1"/>
        </xdr:cNvSpPr>
      </xdr:nvSpPr>
      <xdr:spPr bwMode="auto">
        <a:xfrm>
          <a:off x="23974425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39</xdr:col>
      <xdr:colOff>9525</xdr:colOff>
      <xdr:row>0</xdr:row>
      <xdr:rowOff>1552575</xdr:rowOff>
    </xdr:from>
    <xdr:to>
      <xdr:col>40</xdr:col>
      <xdr:colOff>38100</xdr:colOff>
      <xdr:row>0</xdr:row>
      <xdr:rowOff>1695450</xdr:rowOff>
    </xdr:to>
    <xdr:sp macro="" textlink="">
      <xdr:nvSpPr>
        <xdr:cNvPr id="11076" name="Text Box 38"/>
        <xdr:cNvSpPr txBox="1">
          <a:spLocks noChangeArrowheads="1"/>
        </xdr:cNvSpPr>
      </xdr:nvSpPr>
      <xdr:spPr bwMode="auto">
        <a:xfrm>
          <a:off x="24307800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57150</xdr:colOff>
      <xdr:row>0</xdr:row>
      <xdr:rowOff>1552575</xdr:rowOff>
    </xdr:from>
    <xdr:to>
      <xdr:col>40</xdr:col>
      <xdr:colOff>333375</xdr:colOff>
      <xdr:row>0</xdr:row>
      <xdr:rowOff>1695450</xdr:rowOff>
    </xdr:to>
    <xdr:sp macro="" textlink="">
      <xdr:nvSpPr>
        <xdr:cNvPr id="11077" name="Text Box 39"/>
        <xdr:cNvSpPr txBox="1">
          <a:spLocks noChangeArrowheads="1"/>
        </xdr:cNvSpPr>
      </xdr:nvSpPr>
      <xdr:spPr bwMode="auto">
        <a:xfrm>
          <a:off x="2471737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36</xdr:col>
      <xdr:colOff>38100</xdr:colOff>
      <xdr:row>0</xdr:row>
      <xdr:rowOff>1552575</xdr:rowOff>
    </xdr:from>
    <xdr:to>
      <xdr:col>37</xdr:col>
      <xdr:colOff>0</xdr:colOff>
      <xdr:row>0</xdr:row>
      <xdr:rowOff>1695450</xdr:rowOff>
    </xdr:to>
    <xdr:sp macro="" textlink="">
      <xdr:nvSpPr>
        <xdr:cNvPr id="11078" name="Text Box 42"/>
        <xdr:cNvSpPr txBox="1">
          <a:spLocks noChangeArrowheads="1"/>
        </xdr:cNvSpPr>
      </xdr:nvSpPr>
      <xdr:spPr bwMode="auto">
        <a:xfrm>
          <a:off x="23250525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37</xdr:col>
      <xdr:colOff>9525</xdr:colOff>
      <xdr:row>0</xdr:row>
      <xdr:rowOff>1552575</xdr:rowOff>
    </xdr:from>
    <xdr:to>
      <xdr:col>38</xdr:col>
      <xdr:colOff>28575</xdr:colOff>
      <xdr:row>0</xdr:row>
      <xdr:rowOff>1695450</xdr:rowOff>
    </xdr:to>
    <xdr:sp macro="" textlink="">
      <xdr:nvSpPr>
        <xdr:cNvPr id="11079" name="Text Box 43"/>
        <xdr:cNvSpPr txBox="1">
          <a:spLocks noChangeArrowheads="1"/>
        </xdr:cNvSpPr>
      </xdr:nvSpPr>
      <xdr:spPr bwMode="auto">
        <a:xfrm>
          <a:off x="23583900" y="116395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41</xdr:col>
      <xdr:colOff>9525</xdr:colOff>
      <xdr:row>0</xdr:row>
      <xdr:rowOff>1552575</xdr:rowOff>
    </xdr:from>
    <xdr:to>
      <xdr:col>42</xdr:col>
      <xdr:colOff>57150</xdr:colOff>
      <xdr:row>0</xdr:row>
      <xdr:rowOff>1695450</xdr:rowOff>
    </xdr:to>
    <xdr:sp macro="" textlink="">
      <xdr:nvSpPr>
        <xdr:cNvPr id="11080" name="Text Box 61"/>
        <xdr:cNvSpPr txBox="1">
          <a:spLocks noChangeArrowheads="1"/>
        </xdr:cNvSpPr>
      </xdr:nvSpPr>
      <xdr:spPr bwMode="auto">
        <a:xfrm>
          <a:off x="25031700" y="116395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36</xdr:col>
      <xdr:colOff>0</xdr:colOff>
      <xdr:row>0</xdr:row>
      <xdr:rowOff>1524000</xdr:rowOff>
    </xdr:from>
    <xdr:to>
      <xdr:col>36</xdr:col>
      <xdr:colOff>0</xdr:colOff>
      <xdr:row>0</xdr:row>
      <xdr:rowOff>1857375</xdr:rowOff>
    </xdr:to>
    <xdr:sp macro="" textlink="">
      <xdr:nvSpPr>
        <xdr:cNvPr id="11081" name="Line 64"/>
        <xdr:cNvSpPr>
          <a:spLocks noChangeShapeType="1"/>
        </xdr:cNvSpPr>
      </xdr:nvSpPr>
      <xdr:spPr bwMode="auto">
        <a:xfrm flipV="1">
          <a:off x="23212425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0</xdr:colOff>
      <xdr:row>0</xdr:row>
      <xdr:rowOff>1524000</xdr:rowOff>
    </xdr:from>
    <xdr:to>
      <xdr:col>38</xdr:col>
      <xdr:colOff>0</xdr:colOff>
      <xdr:row>0</xdr:row>
      <xdr:rowOff>1857375</xdr:rowOff>
    </xdr:to>
    <xdr:sp macro="" textlink="">
      <xdr:nvSpPr>
        <xdr:cNvPr id="11082" name="Line 65"/>
        <xdr:cNvSpPr>
          <a:spLocks noChangeShapeType="1"/>
        </xdr:cNvSpPr>
      </xdr:nvSpPr>
      <xdr:spPr bwMode="auto">
        <a:xfrm flipV="1">
          <a:off x="23936325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08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08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08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08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08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08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08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09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09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09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09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09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09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09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097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098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099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0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01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0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03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04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05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0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11107" name="Text Box 33"/>
        <xdr:cNvSpPr txBox="1">
          <a:spLocks noChangeArrowheads="1"/>
        </xdr:cNvSpPr>
      </xdr:nvSpPr>
      <xdr:spPr bwMode="auto">
        <a:xfrm>
          <a:off x="25793700" y="1162050"/>
          <a:ext cx="39052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0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0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1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1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1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13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1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15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16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17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1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1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2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21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2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49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50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5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54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56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58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60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62" name="Line 67"/>
        <xdr:cNvSpPr>
          <a:spLocks noChangeShapeType="1"/>
        </xdr:cNvSpPr>
      </xdr:nvSpPr>
      <xdr:spPr bwMode="auto">
        <a:xfrm flipV="1">
          <a:off x="2466022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72" name="Line 69"/>
        <xdr:cNvSpPr>
          <a:spLocks noChangeShapeType="1"/>
        </xdr:cNvSpPr>
      </xdr:nvSpPr>
      <xdr:spPr bwMode="auto">
        <a:xfrm flipV="1">
          <a:off x="253841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11174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7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7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7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7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7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8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8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8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8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8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8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8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8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8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8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9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9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9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9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9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9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9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19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19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0</xdr:row>
      <xdr:rowOff>1543050</xdr:rowOff>
    </xdr:from>
    <xdr:to>
      <xdr:col>11</xdr:col>
      <xdr:colOff>0</xdr:colOff>
      <xdr:row>0</xdr:row>
      <xdr:rowOff>1685925</xdr:rowOff>
    </xdr:to>
    <xdr:sp macro="" textlink="">
      <xdr:nvSpPr>
        <xdr:cNvPr id="11199" name="Text Box 33"/>
        <xdr:cNvSpPr txBox="1">
          <a:spLocks noChangeArrowheads="1"/>
        </xdr:cNvSpPr>
      </xdr:nvSpPr>
      <xdr:spPr bwMode="auto">
        <a:xfrm>
          <a:off x="6570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0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1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2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3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4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5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6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7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09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10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12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1214" name="Line 69"/>
        <xdr:cNvSpPr>
          <a:spLocks noChangeShapeType="1"/>
        </xdr:cNvSpPr>
      </xdr:nvSpPr>
      <xdr:spPr bwMode="auto">
        <a:xfrm flipV="1">
          <a:off x="6141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0</xdr:row>
      <xdr:rowOff>1543050</xdr:rowOff>
    </xdr:from>
    <xdr:to>
      <xdr:col>22</xdr:col>
      <xdr:colOff>0</xdr:colOff>
      <xdr:row>0</xdr:row>
      <xdr:rowOff>1685925</xdr:rowOff>
    </xdr:to>
    <xdr:sp macro="" textlink="">
      <xdr:nvSpPr>
        <xdr:cNvPr id="11271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7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7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7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7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7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7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7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7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8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8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8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8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8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8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8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8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8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8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9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9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9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9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9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9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47625</xdr:colOff>
      <xdr:row>0</xdr:row>
      <xdr:rowOff>1543050</xdr:rowOff>
    </xdr:from>
    <xdr:to>
      <xdr:col>33</xdr:col>
      <xdr:colOff>0</xdr:colOff>
      <xdr:row>0</xdr:row>
      <xdr:rowOff>1685925</xdr:rowOff>
    </xdr:to>
    <xdr:sp macro="" textlink="">
      <xdr:nvSpPr>
        <xdr:cNvPr id="11296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32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33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34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34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37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39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0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0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0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0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1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1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1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1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3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6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6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7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7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7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7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7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8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8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47625</xdr:colOff>
      <xdr:row>0</xdr:row>
      <xdr:rowOff>1543050</xdr:rowOff>
    </xdr:from>
    <xdr:to>
      <xdr:col>44</xdr:col>
      <xdr:colOff>0</xdr:colOff>
      <xdr:row>0</xdr:row>
      <xdr:rowOff>1685925</xdr:rowOff>
    </xdr:to>
    <xdr:sp macro="" textlink="">
      <xdr:nvSpPr>
        <xdr:cNvPr id="11484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48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48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48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48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0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0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0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0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0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0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0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0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0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1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11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12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13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14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15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16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17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18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1519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1520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2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2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2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2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3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3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1545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4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4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4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5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5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5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6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6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7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7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7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8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8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8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8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8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9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9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9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9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59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59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60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60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60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60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60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60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60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60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60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60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61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61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61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61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61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61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61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61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61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61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62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2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2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2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2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2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2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2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2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2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3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3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3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3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3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3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3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3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3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3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4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4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4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4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4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4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4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4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4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4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5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5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5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5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5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5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5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5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5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5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6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6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6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6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6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6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6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166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166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6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7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7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7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7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7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7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7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7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7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7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8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8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8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8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8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8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8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8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8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8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9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9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9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9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9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9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9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9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69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69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70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70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70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70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70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70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70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70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70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70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71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71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71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71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71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171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171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1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1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1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2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2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2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2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2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2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2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2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2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2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3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3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3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3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3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3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3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3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3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3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4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4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4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4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4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4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4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4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4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4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5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5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5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5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5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5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5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5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5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5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6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6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6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176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176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6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6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6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6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6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7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7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7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7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7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7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7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7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7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7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8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8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8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8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8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8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8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8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8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8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9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9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9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9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9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9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9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9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79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79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80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80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80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80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80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80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80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80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80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80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81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181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181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1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1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1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1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1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1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1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2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2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2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2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2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2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2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2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2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2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3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3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3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3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3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3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3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3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3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3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4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4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4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4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4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4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4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4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4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4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5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5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5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5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5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5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5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5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5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185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186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6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6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6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6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6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6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6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6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6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7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7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7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7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7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7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7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7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7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7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8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8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8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8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8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8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8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8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8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8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9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9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9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9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9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9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9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9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89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89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90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90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90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90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90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90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90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190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190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0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1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1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1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1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1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1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1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1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1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1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2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2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2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2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2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3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3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4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4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1957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195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195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196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196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196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196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196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196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196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196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196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196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197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197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197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197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197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197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197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197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197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197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198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198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1982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8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8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8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8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8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8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8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9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9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9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9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9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9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9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9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199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199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0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0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0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0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0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0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0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0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0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0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1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1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1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1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1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1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1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1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1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1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2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2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2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2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2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2031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3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3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3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3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3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3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3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3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4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4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4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4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4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4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4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4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4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4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5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5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5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5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5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5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5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5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5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5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6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6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6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6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6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7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0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0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08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08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08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08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08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08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08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08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088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089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09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09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09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09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09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09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09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09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098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099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0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0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0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0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0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0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0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0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08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09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1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1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1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1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1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1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1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1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18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19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20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21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22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23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24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25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126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127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2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2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3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3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3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3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3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3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36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37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3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3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4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4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4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4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4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4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46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47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4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4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5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5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5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5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5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5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56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57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5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5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6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6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6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6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6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6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66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67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68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69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70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71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72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73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174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175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17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17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17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17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18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18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18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18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184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185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18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18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18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18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19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19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19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19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194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195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19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19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19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19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20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20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20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20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204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205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20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20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20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20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21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21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21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21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214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215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216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217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218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219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220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221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222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223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2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2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2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2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2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2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3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3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32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33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3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3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3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3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3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3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4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4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42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43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4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4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4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4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4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4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5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5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52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53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5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5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5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5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5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5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6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6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62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63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64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65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66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67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68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69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270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271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7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7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7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7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7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7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7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7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80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81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8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8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8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8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8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8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8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8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90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91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9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9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9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9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9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9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29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29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300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301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30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30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30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30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30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30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30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30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310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311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312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313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314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315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316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317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318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319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2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2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2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2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2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2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2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2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28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29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3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3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3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3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3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3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3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3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38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39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4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4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4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4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4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4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4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4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48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49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5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5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5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5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5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5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5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5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58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59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60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61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62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63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64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65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366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367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7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8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8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8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8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8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8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8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8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8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8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9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9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9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9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9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9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9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9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39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39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0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0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0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0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0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0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0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0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0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0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1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1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1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1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1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1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1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1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1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1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2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2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2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2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2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2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2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2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2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2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3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3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3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3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3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3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3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3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3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3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4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4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4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4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4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4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4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4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4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4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5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5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5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5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5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5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5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5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5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5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6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6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6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6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6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4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4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1352550</xdr:rowOff>
    </xdr:from>
    <xdr:to>
      <xdr:col>51</xdr:col>
      <xdr:colOff>0</xdr:colOff>
      <xdr:row>1</xdr:row>
      <xdr:rowOff>9525</xdr:rowOff>
    </xdr:to>
    <xdr:sp macro="" textlink="">
      <xdr:nvSpPr>
        <xdr:cNvPr id="124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1362075</xdr:rowOff>
    </xdr:from>
    <xdr:to>
      <xdr:col>53</xdr:col>
      <xdr:colOff>0</xdr:colOff>
      <xdr:row>1</xdr:row>
      <xdr:rowOff>28575</xdr:rowOff>
    </xdr:to>
    <xdr:sp macro="" textlink="">
      <xdr:nvSpPr>
        <xdr:cNvPr id="12477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1352550</xdr:rowOff>
    </xdr:from>
    <xdr:to>
      <xdr:col>51</xdr:col>
      <xdr:colOff>0</xdr:colOff>
      <xdr:row>1</xdr:row>
      <xdr:rowOff>9525</xdr:rowOff>
    </xdr:to>
    <xdr:sp macro="" textlink="">
      <xdr:nvSpPr>
        <xdr:cNvPr id="124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1362075</xdr:rowOff>
    </xdr:from>
    <xdr:to>
      <xdr:col>53</xdr:col>
      <xdr:colOff>0</xdr:colOff>
      <xdr:row>1</xdr:row>
      <xdr:rowOff>28575</xdr:rowOff>
    </xdr:to>
    <xdr:sp macro="" textlink="">
      <xdr:nvSpPr>
        <xdr:cNvPr id="12479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1352550</xdr:rowOff>
    </xdr:from>
    <xdr:to>
      <xdr:col>51</xdr:col>
      <xdr:colOff>0</xdr:colOff>
      <xdr:row>1</xdr:row>
      <xdr:rowOff>9525</xdr:rowOff>
    </xdr:to>
    <xdr:sp macro="" textlink="">
      <xdr:nvSpPr>
        <xdr:cNvPr id="1248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1362075</xdr:rowOff>
    </xdr:from>
    <xdr:to>
      <xdr:col>53</xdr:col>
      <xdr:colOff>0</xdr:colOff>
      <xdr:row>1</xdr:row>
      <xdr:rowOff>28575</xdr:rowOff>
    </xdr:to>
    <xdr:sp macro="" textlink="">
      <xdr:nvSpPr>
        <xdr:cNvPr id="12481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1352550</xdr:rowOff>
    </xdr:from>
    <xdr:to>
      <xdr:col>51</xdr:col>
      <xdr:colOff>0</xdr:colOff>
      <xdr:row>1</xdr:row>
      <xdr:rowOff>9525</xdr:rowOff>
    </xdr:to>
    <xdr:sp macro="" textlink="">
      <xdr:nvSpPr>
        <xdr:cNvPr id="1248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1362075</xdr:rowOff>
    </xdr:from>
    <xdr:to>
      <xdr:col>53</xdr:col>
      <xdr:colOff>0</xdr:colOff>
      <xdr:row>1</xdr:row>
      <xdr:rowOff>28575</xdr:rowOff>
    </xdr:to>
    <xdr:sp macro="" textlink="">
      <xdr:nvSpPr>
        <xdr:cNvPr id="12483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1352550</xdr:rowOff>
    </xdr:from>
    <xdr:to>
      <xdr:col>51</xdr:col>
      <xdr:colOff>0</xdr:colOff>
      <xdr:row>1</xdr:row>
      <xdr:rowOff>9525</xdr:rowOff>
    </xdr:to>
    <xdr:sp macro="" textlink="">
      <xdr:nvSpPr>
        <xdr:cNvPr id="1248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1362075</xdr:rowOff>
    </xdr:from>
    <xdr:to>
      <xdr:col>53</xdr:col>
      <xdr:colOff>0</xdr:colOff>
      <xdr:row>1</xdr:row>
      <xdr:rowOff>28575</xdr:rowOff>
    </xdr:to>
    <xdr:sp macro="" textlink="">
      <xdr:nvSpPr>
        <xdr:cNvPr id="12485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1352550</xdr:rowOff>
    </xdr:from>
    <xdr:to>
      <xdr:col>51</xdr:col>
      <xdr:colOff>0</xdr:colOff>
      <xdr:row>1</xdr:row>
      <xdr:rowOff>9525</xdr:rowOff>
    </xdr:to>
    <xdr:sp macro="" textlink="">
      <xdr:nvSpPr>
        <xdr:cNvPr id="1248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1362075</xdr:rowOff>
    </xdr:from>
    <xdr:to>
      <xdr:col>53</xdr:col>
      <xdr:colOff>0</xdr:colOff>
      <xdr:row>1</xdr:row>
      <xdr:rowOff>28575</xdr:rowOff>
    </xdr:to>
    <xdr:sp macro="" textlink="">
      <xdr:nvSpPr>
        <xdr:cNvPr id="12487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1352550</xdr:rowOff>
    </xdr:from>
    <xdr:to>
      <xdr:col>51</xdr:col>
      <xdr:colOff>0</xdr:colOff>
      <xdr:row>1</xdr:row>
      <xdr:rowOff>9525</xdr:rowOff>
    </xdr:to>
    <xdr:sp macro="" textlink="">
      <xdr:nvSpPr>
        <xdr:cNvPr id="1248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1362075</xdr:rowOff>
    </xdr:from>
    <xdr:to>
      <xdr:col>53</xdr:col>
      <xdr:colOff>0</xdr:colOff>
      <xdr:row>1</xdr:row>
      <xdr:rowOff>28575</xdr:rowOff>
    </xdr:to>
    <xdr:sp macro="" textlink="">
      <xdr:nvSpPr>
        <xdr:cNvPr id="12489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1352550</xdr:rowOff>
    </xdr:from>
    <xdr:to>
      <xdr:col>51</xdr:col>
      <xdr:colOff>0</xdr:colOff>
      <xdr:row>1</xdr:row>
      <xdr:rowOff>9525</xdr:rowOff>
    </xdr:to>
    <xdr:sp macro="" textlink="">
      <xdr:nvSpPr>
        <xdr:cNvPr id="1249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1362075</xdr:rowOff>
    </xdr:from>
    <xdr:to>
      <xdr:col>53</xdr:col>
      <xdr:colOff>0</xdr:colOff>
      <xdr:row>1</xdr:row>
      <xdr:rowOff>28575</xdr:rowOff>
    </xdr:to>
    <xdr:sp macro="" textlink="">
      <xdr:nvSpPr>
        <xdr:cNvPr id="12491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1352550</xdr:rowOff>
    </xdr:from>
    <xdr:to>
      <xdr:col>51</xdr:col>
      <xdr:colOff>0</xdr:colOff>
      <xdr:row>1</xdr:row>
      <xdr:rowOff>9525</xdr:rowOff>
    </xdr:to>
    <xdr:sp macro="" textlink="">
      <xdr:nvSpPr>
        <xdr:cNvPr id="1249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1362075</xdr:rowOff>
    </xdr:from>
    <xdr:to>
      <xdr:col>53</xdr:col>
      <xdr:colOff>0</xdr:colOff>
      <xdr:row>1</xdr:row>
      <xdr:rowOff>28575</xdr:rowOff>
    </xdr:to>
    <xdr:sp macro="" textlink="">
      <xdr:nvSpPr>
        <xdr:cNvPr id="12493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1352550</xdr:rowOff>
    </xdr:from>
    <xdr:to>
      <xdr:col>51</xdr:col>
      <xdr:colOff>0</xdr:colOff>
      <xdr:row>1</xdr:row>
      <xdr:rowOff>9525</xdr:rowOff>
    </xdr:to>
    <xdr:sp macro="" textlink="">
      <xdr:nvSpPr>
        <xdr:cNvPr id="1249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1362075</xdr:rowOff>
    </xdr:from>
    <xdr:to>
      <xdr:col>53</xdr:col>
      <xdr:colOff>0</xdr:colOff>
      <xdr:row>1</xdr:row>
      <xdr:rowOff>28575</xdr:rowOff>
    </xdr:to>
    <xdr:sp macro="" textlink="">
      <xdr:nvSpPr>
        <xdr:cNvPr id="12495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1352550</xdr:rowOff>
    </xdr:from>
    <xdr:to>
      <xdr:col>51</xdr:col>
      <xdr:colOff>0</xdr:colOff>
      <xdr:row>1</xdr:row>
      <xdr:rowOff>9525</xdr:rowOff>
    </xdr:to>
    <xdr:sp macro="" textlink="">
      <xdr:nvSpPr>
        <xdr:cNvPr id="1249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1362075</xdr:rowOff>
    </xdr:from>
    <xdr:to>
      <xdr:col>53</xdr:col>
      <xdr:colOff>0</xdr:colOff>
      <xdr:row>1</xdr:row>
      <xdr:rowOff>28575</xdr:rowOff>
    </xdr:to>
    <xdr:sp macro="" textlink="">
      <xdr:nvSpPr>
        <xdr:cNvPr id="12497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1352550</xdr:rowOff>
    </xdr:from>
    <xdr:to>
      <xdr:col>51</xdr:col>
      <xdr:colOff>0</xdr:colOff>
      <xdr:row>1</xdr:row>
      <xdr:rowOff>9525</xdr:rowOff>
    </xdr:to>
    <xdr:sp macro="" textlink="">
      <xdr:nvSpPr>
        <xdr:cNvPr id="1249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1362075</xdr:rowOff>
    </xdr:from>
    <xdr:to>
      <xdr:col>53</xdr:col>
      <xdr:colOff>0</xdr:colOff>
      <xdr:row>1</xdr:row>
      <xdr:rowOff>28575</xdr:rowOff>
    </xdr:to>
    <xdr:sp macro="" textlink="">
      <xdr:nvSpPr>
        <xdr:cNvPr id="12499" name="Line 69"/>
        <xdr:cNvSpPr>
          <a:spLocks noChangeShapeType="1"/>
        </xdr:cNvSpPr>
      </xdr:nvSpPr>
      <xdr:spPr bwMode="auto">
        <a:xfrm flipV="1">
          <a:off x="31137225" y="1163955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2500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1257300</xdr:rowOff>
    </xdr:from>
    <xdr:to>
      <xdr:col>51</xdr:col>
      <xdr:colOff>0</xdr:colOff>
      <xdr:row>1</xdr:row>
      <xdr:rowOff>7620</xdr:rowOff>
    </xdr:to>
    <xdr:sp macro="" textlink="">
      <xdr:nvSpPr>
        <xdr:cNvPr id="1250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1280160</xdr:rowOff>
    </xdr:from>
    <xdr:to>
      <xdr:col>53</xdr:col>
      <xdr:colOff>0</xdr:colOff>
      <xdr:row>1</xdr:row>
      <xdr:rowOff>30480</xdr:rowOff>
    </xdr:to>
    <xdr:sp macro="" textlink="">
      <xdr:nvSpPr>
        <xdr:cNvPr id="1250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1257300</xdr:rowOff>
    </xdr:from>
    <xdr:to>
      <xdr:col>51</xdr:col>
      <xdr:colOff>0</xdr:colOff>
      <xdr:row>1</xdr:row>
      <xdr:rowOff>7620</xdr:rowOff>
    </xdr:to>
    <xdr:sp macro="" textlink="">
      <xdr:nvSpPr>
        <xdr:cNvPr id="1250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1280160</xdr:rowOff>
    </xdr:from>
    <xdr:to>
      <xdr:col>53</xdr:col>
      <xdr:colOff>0</xdr:colOff>
      <xdr:row>1</xdr:row>
      <xdr:rowOff>30480</xdr:rowOff>
    </xdr:to>
    <xdr:sp macro="" textlink="">
      <xdr:nvSpPr>
        <xdr:cNvPr id="1250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1257300</xdr:rowOff>
    </xdr:from>
    <xdr:to>
      <xdr:col>51</xdr:col>
      <xdr:colOff>0</xdr:colOff>
      <xdr:row>1</xdr:row>
      <xdr:rowOff>7620</xdr:rowOff>
    </xdr:to>
    <xdr:sp macro="" textlink="">
      <xdr:nvSpPr>
        <xdr:cNvPr id="1250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1280160</xdr:rowOff>
    </xdr:from>
    <xdr:to>
      <xdr:col>53</xdr:col>
      <xdr:colOff>0</xdr:colOff>
      <xdr:row>1</xdr:row>
      <xdr:rowOff>30480</xdr:rowOff>
    </xdr:to>
    <xdr:sp macro="" textlink="">
      <xdr:nvSpPr>
        <xdr:cNvPr id="1250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1257300</xdr:rowOff>
    </xdr:from>
    <xdr:to>
      <xdr:col>51</xdr:col>
      <xdr:colOff>0</xdr:colOff>
      <xdr:row>1</xdr:row>
      <xdr:rowOff>7620</xdr:rowOff>
    </xdr:to>
    <xdr:sp macro="" textlink="">
      <xdr:nvSpPr>
        <xdr:cNvPr id="1250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1280160</xdr:rowOff>
    </xdr:from>
    <xdr:to>
      <xdr:col>53</xdr:col>
      <xdr:colOff>0</xdr:colOff>
      <xdr:row>1</xdr:row>
      <xdr:rowOff>30480</xdr:rowOff>
    </xdr:to>
    <xdr:sp macro="" textlink="">
      <xdr:nvSpPr>
        <xdr:cNvPr id="1250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1257300</xdr:rowOff>
    </xdr:from>
    <xdr:to>
      <xdr:col>51</xdr:col>
      <xdr:colOff>0</xdr:colOff>
      <xdr:row>1</xdr:row>
      <xdr:rowOff>7620</xdr:rowOff>
    </xdr:to>
    <xdr:sp macro="" textlink="">
      <xdr:nvSpPr>
        <xdr:cNvPr id="1250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1280160</xdr:rowOff>
    </xdr:from>
    <xdr:to>
      <xdr:col>53</xdr:col>
      <xdr:colOff>0</xdr:colOff>
      <xdr:row>1</xdr:row>
      <xdr:rowOff>30480</xdr:rowOff>
    </xdr:to>
    <xdr:sp macro="" textlink="">
      <xdr:nvSpPr>
        <xdr:cNvPr id="1251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1257300</xdr:rowOff>
    </xdr:from>
    <xdr:to>
      <xdr:col>51</xdr:col>
      <xdr:colOff>0</xdr:colOff>
      <xdr:row>1</xdr:row>
      <xdr:rowOff>7620</xdr:rowOff>
    </xdr:to>
    <xdr:sp macro="" textlink="">
      <xdr:nvSpPr>
        <xdr:cNvPr id="1251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1280160</xdr:rowOff>
    </xdr:from>
    <xdr:to>
      <xdr:col>53</xdr:col>
      <xdr:colOff>0</xdr:colOff>
      <xdr:row>1</xdr:row>
      <xdr:rowOff>30480</xdr:rowOff>
    </xdr:to>
    <xdr:sp macro="" textlink="">
      <xdr:nvSpPr>
        <xdr:cNvPr id="1251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1257300</xdr:rowOff>
    </xdr:from>
    <xdr:to>
      <xdr:col>51</xdr:col>
      <xdr:colOff>0</xdr:colOff>
      <xdr:row>1</xdr:row>
      <xdr:rowOff>7620</xdr:rowOff>
    </xdr:to>
    <xdr:sp macro="" textlink="">
      <xdr:nvSpPr>
        <xdr:cNvPr id="1251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1280160</xdr:rowOff>
    </xdr:from>
    <xdr:to>
      <xdr:col>53</xdr:col>
      <xdr:colOff>0</xdr:colOff>
      <xdr:row>1</xdr:row>
      <xdr:rowOff>30480</xdr:rowOff>
    </xdr:to>
    <xdr:sp macro="" textlink="">
      <xdr:nvSpPr>
        <xdr:cNvPr id="1251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1257300</xdr:rowOff>
    </xdr:from>
    <xdr:to>
      <xdr:col>51</xdr:col>
      <xdr:colOff>0</xdr:colOff>
      <xdr:row>1</xdr:row>
      <xdr:rowOff>7620</xdr:rowOff>
    </xdr:to>
    <xdr:sp macro="" textlink="">
      <xdr:nvSpPr>
        <xdr:cNvPr id="1251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1280160</xdr:rowOff>
    </xdr:from>
    <xdr:to>
      <xdr:col>53</xdr:col>
      <xdr:colOff>0</xdr:colOff>
      <xdr:row>1</xdr:row>
      <xdr:rowOff>30480</xdr:rowOff>
    </xdr:to>
    <xdr:sp macro="" textlink="">
      <xdr:nvSpPr>
        <xdr:cNvPr id="1251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1257300</xdr:rowOff>
    </xdr:from>
    <xdr:to>
      <xdr:col>51</xdr:col>
      <xdr:colOff>0</xdr:colOff>
      <xdr:row>1</xdr:row>
      <xdr:rowOff>7620</xdr:rowOff>
    </xdr:to>
    <xdr:sp macro="" textlink="">
      <xdr:nvSpPr>
        <xdr:cNvPr id="1251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1280160</xdr:rowOff>
    </xdr:from>
    <xdr:to>
      <xdr:col>53</xdr:col>
      <xdr:colOff>0</xdr:colOff>
      <xdr:row>1</xdr:row>
      <xdr:rowOff>30480</xdr:rowOff>
    </xdr:to>
    <xdr:sp macro="" textlink="">
      <xdr:nvSpPr>
        <xdr:cNvPr id="1251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1257300</xdr:rowOff>
    </xdr:from>
    <xdr:to>
      <xdr:col>51</xdr:col>
      <xdr:colOff>0</xdr:colOff>
      <xdr:row>1</xdr:row>
      <xdr:rowOff>7620</xdr:rowOff>
    </xdr:to>
    <xdr:sp macro="" textlink="">
      <xdr:nvSpPr>
        <xdr:cNvPr id="1251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1280160</xdr:rowOff>
    </xdr:from>
    <xdr:to>
      <xdr:col>53</xdr:col>
      <xdr:colOff>0</xdr:colOff>
      <xdr:row>1</xdr:row>
      <xdr:rowOff>30480</xdr:rowOff>
    </xdr:to>
    <xdr:sp macro="" textlink="">
      <xdr:nvSpPr>
        <xdr:cNvPr id="1252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1257300</xdr:rowOff>
    </xdr:from>
    <xdr:to>
      <xdr:col>51</xdr:col>
      <xdr:colOff>0</xdr:colOff>
      <xdr:row>1</xdr:row>
      <xdr:rowOff>7620</xdr:rowOff>
    </xdr:to>
    <xdr:sp macro="" textlink="">
      <xdr:nvSpPr>
        <xdr:cNvPr id="1252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1280160</xdr:rowOff>
    </xdr:from>
    <xdr:to>
      <xdr:col>53</xdr:col>
      <xdr:colOff>0</xdr:colOff>
      <xdr:row>1</xdr:row>
      <xdr:rowOff>30480</xdr:rowOff>
    </xdr:to>
    <xdr:sp macro="" textlink="">
      <xdr:nvSpPr>
        <xdr:cNvPr id="1252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1257300</xdr:rowOff>
    </xdr:from>
    <xdr:to>
      <xdr:col>51</xdr:col>
      <xdr:colOff>0</xdr:colOff>
      <xdr:row>1</xdr:row>
      <xdr:rowOff>7620</xdr:rowOff>
    </xdr:to>
    <xdr:sp macro="" textlink="">
      <xdr:nvSpPr>
        <xdr:cNvPr id="1252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1280160</xdr:rowOff>
    </xdr:from>
    <xdr:to>
      <xdr:col>53</xdr:col>
      <xdr:colOff>0</xdr:colOff>
      <xdr:row>1</xdr:row>
      <xdr:rowOff>30480</xdr:rowOff>
    </xdr:to>
    <xdr:sp macro="" textlink="">
      <xdr:nvSpPr>
        <xdr:cNvPr id="1252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3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3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4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4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5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5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5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6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2561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6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6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6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7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8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8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8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8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8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8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8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8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8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8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9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9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9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9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9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9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9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9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59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59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0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0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0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0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0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0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0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0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0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0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2610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1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1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1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1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1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1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1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1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1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2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2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2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2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2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2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2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2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2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2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3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3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3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4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4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65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65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5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6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6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6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6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6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6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6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6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6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6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7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7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7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7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7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7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7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7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7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7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8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8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8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8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8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8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8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8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8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8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9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9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9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9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9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9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9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97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698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699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700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701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702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703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704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1</xdr:row>
      <xdr:rowOff>1543050</xdr:rowOff>
    </xdr:from>
    <xdr:to>
      <xdr:col>51</xdr:col>
      <xdr:colOff>0</xdr:colOff>
      <xdr:row>2</xdr:row>
      <xdr:rowOff>9525</xdr:rowOff>
    </xdr:to>
    <xdr:sp macro="" textlink="">
      <xdr:nvSpPr>
        <xdr:cNvPr id="12705" name="Line 67"/>
        <xdr:cNvSpPr>
          <a:spLocks noChangeShapeType="1"/>
        </xdr:cNvSpPr>
      </xdr:nvSpPr>
      <xdr:spPr bwMode="auto">
        <a:xfrm flipV="1">
          <a:off x="30203775" y="153924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1</xdr:row>
      <xdr:rowOff>1562100</xdr:rowOff>
    </xdr:from>
    <xdr:to>
      <xdr:col>53</xdr:col>
      <xdr:colOff>0</xdr:colOff>
      <xdr:row>2</xdr:row>
      <xdr:rowOff>28575</xdr:rowOff>
    </xdr:to>
    <xdr:sp macro="" textlink="">
      <xdr:nvSpPr>
        <xdr:cNvPr id="12706" name="Line 69"/>
        <xdr:cNvSpPr>
          <a:spLocks noChangeShapeType="1"/>
        </xdr:cNvSpPr>
      </xdr:nvSpPr>
      <xdr:spPr bwMode="auto">
        <a:xfrm flipV="1">
          <a:off x="31137225" y="15430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0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0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0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1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1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1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1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1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1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1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1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1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1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2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2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2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2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2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2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2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2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2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2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3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3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3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3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3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3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3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3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3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3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4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4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4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4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4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45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46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47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48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49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50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51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52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2</xdr:row>
      <xdr:rowOff>1543050</xdr:rowOff>
    </xdr:from>
    <xdr:to>
      <xdr:col>51</xdr:col>
      <xdr:colOff>0</xdr:colOff>
      <xdr:row>3</xdr:row>
      <xdr:rowOff>9525</xdr:rowOff>
    </xdr:to>
    <xdr:sp macro="" textlink="">
      <xdr:nvSpPr>
        <xdr:cNvPr id="12753" name="Line 67"/>
        <xdr:cNvSpPr>
          <a:spLocks noChangeShapeType="1"/>
        </xdr:cNvSpPr>
      </xdr:nvSpPr>
      <xdr:spPr bwMode="auto">
        <a:xfrm flipV="1">
          <a:off x="30203775" y="20421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2</xdr:row>
      <xdr:rowOff>1562100</xdr:rowOff>
    </xdr:from>
    <xdr:to>
      <xdr:col>53</xdr:col>
      <xdr:colOff>0</xdr:colOff>
      <xdr:row>3</xdr:row>
      <xdr:rowOff>28575</xdr:rowOff>
    </xdr:to>
    <xdr:sp macro="" textlink="">
      <xdr:nvSpPr>
        <xdr:cNvPr id="12754" name="Line 69"/>
        <xdr:cNvSpPr>
          <a:spLocks noChangeShapeType="1"/>
        </xdr:cNvSpPr>
      </xdr:nvSpPr>
      <xdr:spPr bwMode="auto">
        <a:xfrm flipV="1">
          <a:off x="31137225" y="20459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5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5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5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5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5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6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6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6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6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6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6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6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6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6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6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7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7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7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7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7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7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7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7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7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7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8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8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8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8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8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8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8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8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8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8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9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9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9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93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94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95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96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97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798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799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800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3</xdr:row>
      <xdr:rowOff>1543050</xdr:rowOff>
    </xdr:from>
    <xdr:to>
      <xdr:col>51</xdr:col>
      <xdr:colOff>0</xdr:colOff>
      <xdr:row>4</xdr:row>
      <xdr:rowOff>9525</xdr:rowOff>
    </xdr:to>
    <xdr:sp macro="" textlink="">
      <xdr:nvSpPr>
        <xdr:cNvPr id="12801" name="Line 67"/>
        <xdr:cNvSpPr>
          <a:spLocks noChangeShapeType="1"/>
        </xdr:cNvSpPr>
      </xdr:nvSpPr>
      <xdr:spPr bwMode="auto">
        <a:xfrm flipV="1">
          <a:off x="30203775" y="254698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3</xdr:row>
      <xdr:rowOff>1562100</xdr:rowOff>
    </xdr:from>
    <xdr:to>
      <xdr:col>53</xdr:col>
      <xdr:colOff>0</xdr:colOff>
      <xdr:row>4</xdr:row>
      <xdr:rowOff>28575</xdr:rowOff>
    </xdr:to>
    <xdr:sp macro="" textlink="">
      <xdr:nvSpPr>
        <xdr:cNvPr id="12802" name="Line 69"/>
        <xdr:cNvSpPr>
          <a:spLocks noChangeShapeType="1"/>
        </xdr:cNvSpPr>
      </xdr:nvSpPr>
      <xdr:spPr bwMode="auto">
        <a:xfrm flipV="1">
          <a:off x="31137225" y="255079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0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0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0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0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0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0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0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1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1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1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1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1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1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1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1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1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1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2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2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2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2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2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2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2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2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2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2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3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3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3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3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3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3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3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3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3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3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4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41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42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43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44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45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46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47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48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4</xdr:row>
      <xdr:rowOff>1543050</xdr:rowOff>
    </xdr:from>
    <xdr:to>
      <xdr:col>51</xdr:col>
      <xdr:colOff>0</xdr:colOff>
      <xdr:row>5</xdr:row>
      <xdr:rowOff>9525</xdr:rowOff>
    </xdr:to>
    <xdr:sp macro="" textlink="">
      <xdr:nvSpPr>
        <xdr:cNvPr id="12849" name="Line 67"/>
        <xdr:cNvSpPr>
          <a:spLocks noChangeShapeType="1"/>
        </xdr:cNvSpPr>
      </xdr:nvSpPr>
      <xdr:spPr bwMode="auto">
        <a:xfrm flipV="1">
          <a:off x="30203775" y="305181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4</xdr:row>
      <xdr:rowOff>1562100</xdr:rowOff>
    </xdr:from>
    <xdr:to>
      <xdr:col>53</xdr:col>
      <xdr:colOff>0</xdr:colOff>
      <xdr:row>5</xdr:row>
      <xdr:rowOff>28575</xdr:rowOff>
    </xdr:to>
    <xdr:sp macro="" textlink="">
      <xdr:nvSpPr>
        <xdr:cNvPr id="12850" name="Line 69"/>
        <xdr:cNvSpPr>
          <a:spLocks noChangeShapeType="1"/>
        </xdr:cNvSpPr>
      </xdr:nvSpPr>
      <xdr:spPr bwMode="auto">
        <a:xfrm flipV="1">
          <a:off x="31137225" y="30556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5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5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5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5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5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5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5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5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5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6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6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6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6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6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6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6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6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6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6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7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7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7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7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7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7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7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7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7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7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8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8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8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8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8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8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8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8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8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89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90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91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92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93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94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95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96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5</xdr:row>
      <xdr:rowOff>1543050</xdr:rowOff>
    </xdr:from>
    <xdr:to>
      <xdr:col>51</xdr:col>
      <xdr:colOff>0</xdr:colOff>
      <xdr:row>6</xdr:row>
      <xdr:rowOff>9525</xdr:rowOff>
    </xdr:to>
    <xdr:sp macro="" textlink="">
      <xdr:nvSpPr>
        <xdr:cNvPr id="12897" name="Line 67"/>
        <xdr:cNvSpPr>
          <a:spLocks noChangeShapeType="1"/>
        </xdr:cNvSpPr>
      </xdr:nvSpPr>
      <xdr:spPr bwMode="auto">
        <a:xfrm flipV="1">
          <a:off x="30203775" y="3556635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5</xdr:row>
      <xdr:rowOff>1562100</xdr:rowOff>
    </xdr:from>
    <xdr:to>
      <xdr:col>53</xdr:col>
      <xdr:colOff>0</xdr:colOff>
      <xdr:row>6</xdr:row>
      <xdr:rowOff>28575</xdr:rowOff>
    </xdr:to>
    <xdr:sp macro="" textlink="">
      <xdr:nvSpPr>
        <xdr:cNvPr id="12898" name="Line 69"/>
        <xdr:cNvSpPr>
          <a:spLocks noChangeShapeType="1"/>
        </xdr:cNvSpPr>
      </xdr:nvSpPr>
      <xdr:spPr bwMode="auto">
        <a:xfrm flipV="1">
          <a:off x="31137225" y="356044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89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0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0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0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0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0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0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0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0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0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0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1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1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1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1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1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1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1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1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1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1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2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2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2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2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2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2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2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2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2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2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3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3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3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3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3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3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3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37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38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39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40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41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42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43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44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</xdr:row>
      <xdr:rowOff>1543050</xdr:rowOff>
    </xdr:from>
    <xdr:to>
      <xdr:col>51</xdr:col>
      <xdr:colOff>0</xdr:colOff>
      <xdr:row>7</xdr:row>
      <xdr:rowOff>9525</xdr:rowOff>
    </xdr:to>
    <xdr:sp macro="" textlink="">
      <xdr:nvSpPr>
        <xdr:cNvPr id="12945" name="Line 67"/>
        <xdr:cNvSpPr>
          <a:spLocks noChangeShapeType="1"/>
        </xdr:cNvSpPr>
      </xdr:nvSpPr>
      <xdr:spPr bwMode="auto">
        <a:xfrm flipV="1">
          <a:off x="30203775" y="4061460"/>
          <a:ext cx="0" cy="15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6</xdr:row>
      <xdr:rowOff>1562100</xdr:rowOff>
    </xdr:from>
    <xdr:to>
      <xdr:col>53</xdr:col>
      <xdr:colOff>0</xdr:colOff>
      <xdr:row>7</xdr:row>
      <xdr:rowOff>28575</xdr:rowOff>
    </xdr:to>
    <xdr:sp macro="" textlink="">
      <xdr:nvSpPr>
        <xdr:cNvPr id="12946" name="Line 69"/>
        <xdr:cNvSpPr>
          <a:spLocks noChangeShapeType="1"/>
        </xdr:cNvSpPr>
      </xdr:nvSpPr>
      <xdr:spPr bwMode="auto">
        <a:xfrm flipV="1">
          <a:off x="31137225" y="406527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5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5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5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6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6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6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6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6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6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6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6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6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6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7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7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7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7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7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7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7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7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7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7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8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8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8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8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8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8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8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8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8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8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9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9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9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299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299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2995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299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299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299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299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0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0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0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0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0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0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0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0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0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0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1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1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1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1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1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1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1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1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1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1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3020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2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2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2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2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2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2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2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2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2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3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3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3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3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3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3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3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3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3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3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4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4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4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4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1478280</xdr:rowOff>
    </xdr:from>
    <xdr:to>
      <xdr:col>53</xdr:col>
      <xdr:colOff>0</xdr:colOff>
      <xdr:row>1</xdr:row>
      <xdr:rowOff>30480</xdr:rowOff>
    </xdr:to>
    <xdr:sp macro="" textlink="">
      <xdr:nvSpPr>
        <xdr:cNvPr id="1304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3045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4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4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4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4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5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5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5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5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5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5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5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5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5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5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60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61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62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63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64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65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66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67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68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69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3070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7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7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7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7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7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7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7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7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7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8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8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8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8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8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8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8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8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8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8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9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9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9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09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09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9525</xdr:colOff>
      <xdr:row>0</xdr:row>
      <xdr:rowOff>1552575</xdr:rowOff>
    </xdr:from>
    <xdr:to>
      <xdr:col>47</xdr:col>
      <xdr:colOff>38100</xdr:colOff>
      <xdr:row>0</xdr:row>
      <xdr:rowOff>1695450</xdr:rowOff>
    </xdr:to>
    <xdr:sp macro="" textlink="">
      <xdr:nvSpPr>
        <xdr:cNvPr id="13095" name="Text Box 19"/>
        <xdr:cNvSpPr txBox="1">
          <a:spLocks noChangeArrowheads="1"/>
        </xdr:cNvSpPr>
      </xdr:nvSpPr>
      <xdr:spPr bwMode="auto">
        <a:xfrm>
          <a:off x="28136850" y="1163955"/>
          <a:ext cx="4191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28575</xdr:colOff>
      <xdr:row>0</xdr:row>
      <xdr:rowOff>1118235</xdr:rowOff>
    </xdr:from>
    <xdr:to>
      <xdr:col>47</xdr:col>
      <xdr:colOff>320146</xdr:colOff>
      <xdr:row>0</xdr:row>
      <xdr:rowOff>1116330</xdr:rowOff>
    </xdr:to>
    <xdr:sp macro="" textlink="">
      <xdr:nvSpPr>
        <xdr:cNvPr id="13096" name="Text Box 20"/>
        <xdr:cNvSpPr txBox="1">
          <a:spLocks noChangeArrowheads="1"/>
        </xdr:cNvSpPr>
      </xdr:nvSpPr>
      <xdr:spPr bwMode="auto">
        <a:xfrm>
          <a:off x="2854642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49</xdr:col>
      <xdr:colOff>19050</xdr:colOff>
      <xdr:row>0</xdr:row>
      <xdr:rowOff>1695450</xdr:rowOff>
    </xdr:to>
    <xdr:sp macro="" textlink="">
      <xdr:nvSpPr>
        <xdr:cNvPr id="13097" name="Text Box 21"/>
        <xdr:cNvSpPr txBox="1">
          <a:spLocks noChangeArrowheads="1"/>
        </xdr:cNvSpPr>
      </xdr:nvSpPr>
      <xdr:spPr bwMode="auto">
        <a:xfrm>
          <a:off x="28965525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28575</xdr:colOff>
      <xdr:row>0</xdr:row>
      <xdr:rowOff>1118235</xdr:rowOff>
    </xdr:from>
    <xdr:to>
      <xdr:col>49</xdr:col>
      <xdr:colOff>320146</xdr:colOff>
      <xdr:row>0</xdr:row>
      <xdr:rowOff>1116330</xdr:rowOff>
    </xdr:to>
    <xdr:sp macro="" textlink="">
      <xdr:nvSpPr>
        <xdr:cNvPr id="13098" name="Text Box 22"/>
        <xdr:cNvSpPr txBox="1">
          <a:spLocks noChangeArrowheads="1"/>
        </xdr:cNvSpPr>
      </xdr:nvSpPr>
      <xdr:spPr bwMode="auto">
        <a:xfrm>
          <a:off x="2936557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50</xdr:col>
      <xdr:colOff>9525</xdr:colOff>
      <xdr:row>0</xdr:row>
      <xdr:rowOff>1552575</xdr:rowOff>
    </xdr:from>
    <xdr:to>
      <xdr:col>51</xdr:col>
      <xdr:colOff>19050</xdr:colOff>
      <xdr:row>0</xdr:row>
      <xdr:rowOff>1695450</xdr:rowOff>
    </xdr:to>
    <xdr:sp macro="" textlink="">
      <xdr:nvSpPr>
        <xdr:cNvPr id="13099" name="Text Box 23"/>
        <xdr:cNvSpPr txBox="1">
          <a:spLocks noChangeArrowheads="1"/>
        </xdr:cNvSpPr>
      </xdr:nvSpPr>
      <xdr:spPr bwMode="auto">
        <a:xfrm>
          <a:off x="29794200" y="116395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28575</xdr:colOff>
      <xdr:row>0</xdr:row>
      <xdr:rowOff>1118235</xdr:rowOff>
    </xdr:from>
    <xdr:to>
      <xdr:col>51</xdr:col>
      <xdr:colOff>320146</xdr:colOff>
      <xdr:row>0</xdr:row>
      <xdr:rowOff>1116330</xdr:rowOff>
    </xdr:to>
    <xdr:sp macro="" textlink="">
      <xdr:nvSpPr>
        <xdr:cNvPr id="13100" name="Text Box 24"/>
        <xdr:cNvSpPr txBox="1">
          <a:spLocks noChangeArrowheads="1"/>
        </xdr:cNvSpPr>
      </xdr:nvSpPr>
      <xdr:spPr bwMode="auto">
        <a:xfrm>
          <a:off x="3023235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52</xdr:col>
      <xdr:colOff>9525</xdr:colOff>
      <xdr:row>0</xdr:row>
      <xdr:rowOff>1118235</xdr:rowOff>
    </xdr:from>
    <xdr:to>
      <xdr:col>52</xdr:col>
      <xdr:colOff>340906</xdr:colOff>
      <xdr:row>0</xdr:row>
      <xdr:rowOff>1116330</xdr:rowOff>
    </xdr:to>
    <xdr:sp macro="" textlink="">
      <xdr:nvSpPr>
        <xdr:cNvPr id="13101" name="Text Box 29"/>
        <xdr:cNvSpPr txBox="1">
          <a:spLocks noChangeArrowheads="1"/>
        </xdr:cNvSpPr>
      </xdr:nvSpPr>
      <xdr:spPr bwMode="auto">
        <a:xfrm>
          <a:off x="30689550" y="1118235"/>
          <a:ext cx="33138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53</xdr:col>
      <xdr:colOff>66675</xdr:colOff>
      <xdr:row>0</xdr:row>
      <xdr:rowOff>1118235</xdr:rowOff>
    </xdr:from>
    <xdr:to>
      <xdr:col>53</xdr:col>
      <xdr:colOff>358246</xdr:colOff>
      <xdr:row>0</xdr:row>
      <xdr:rowOff>1116330</xdr:rowOff>
    </xdr:to>
    <xdr:sp macro="" textlink="">
      <xdr:nvSpPr>
        <xdr:cNvPr id="13102" name="Text Box 30"/>
        <xdr:cNvSpPr txBox="1">
          <a:spLocks noChangeArrowheads="1"/>
        </xdr:cNvSpPr>
      </xdr:nvSpPr>
      <xdr:spPr bwMode="auto">
        <a:xfrm>
          <a:off x="31203900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3103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28575</xdr:colOff>
      <xdr:row>0</xdr:row>
      <xdr:rowOff>1118235</xdr:rowOff>
    </xdr:from>
    <xdr:to>
      <xdr:col>47</xdr:col>
      <xdr:colOff>320146</xdr:colOff>
      <xdr:row>0</xdr:row>
      <xdr:rowOff>1116330</xdr:rowOff>
    </xdr:to>
    <xdr:sp macro="" textlink="">
      <xdr:nvSpPr>
        <xdr:cNvPr id="13104" name="Text Box 35"/>
        <xdr:cNvSpPr txBox="1">
          <a:spLocks noChangeArrowheads="1"/>
        </xdr:cNvSpPr>
      </xdr:nvSpPr>
      <xdr:spPr bwMode="auto">
        <a:xfrm>
          <a:off x="2854642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49</xdr:col>
      <xdr:colOff>19050</xdr:colOff>
      <xdr:row>0</xdr:row>
      <xdr:rowOff>1695450</xdr:rowOff>
    </xdr:to>
    <xdr:sp macro="" textlink="">
      <xdr:nvSpPr>
        <xdr:cNvPr id="13105" name="Text Box 36"/>
        <xdr:cNvSpPr txBox="1">
          <a:spLocks noChangeArrowheads="1"/>
        </xdr:cNvSpPr>
      </xdr:nvSpPr>
      <xdr:spPr bwMode="auto">
        <a:xfrm>
          <a:off x="28965525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0</xdr:row>
      <xdr:rowOff>1552575</xdr:rowOff>
    </xdr:from>
    <xdr:to>
      <xdr:col>50</xdr:col>
      <xdr:colOff>0</xdr:colOff>
      <xdr:row>0</xdr:row>
      <xdr:rowOff>1695450</xdr:rowOff>
    </xdr:to>
    <xdr:sp macro="" textlink="">
      <xdr:nvSpPr>
        <xdr:cNvPr id="13106" name="Text Box 37"/>
        <xdr:cNvSpPr txBox="1">
          <a:spLocks noChangeArrowheads="1"/>
        </xdr:cNvSpPr>
      </xdr:nvSpPr>
      <xdr:spPr bwMode="auto">
        <a:xfrm>
          <a:off x="29375100" y="116395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50</xdr:col>
      <xdr:colOff>9525</xdr:colOff>
      <xdr:row>0</xdr:row>
      <xdr:rowOff>1552575</xdr:rowOff>
    </xdr:from>
    <xdr:to>
      <xdr:col>51</xdr:col>
      <xdr:colOff>38100</xdr:colOff>
      <xdr:row>0</xdr:row>
      <xdr:rowOff>1695450</xdr:rowOff>
    </xdr:to>
    <xdr:sp macro="" textlink="">
      <xdr:nvSpPr>
        <xdr:cNvPr id="13107" name="Text Box 38"/>
        <xdr:cNvSpPr txBox="1">
          <a:spLocks noChangeArrowheads="1"/>
        </xdr:cNvSpPr>
      </xdr:nvSpPr>
      <xdr:spPr bwMode="auto">
        <a:xfrm>
          <a:off x="29794200" y="1163955"/>
          <a:ext cx="4476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57150</xdr:colOff>
      <xdr:row>0</xdr:row>
      <xdr:rowOff>1118235</xdr:rowOff>
    </xdr:from>
    <xdr:to>
      <xdr:col>51</xdr:col>
      <xdr:colOff>348721</xdr:colOff>
      <xdr:row>0</xdr:row>
      <xdr:rowOff>1116330</xdr:rowOff>
    </xdr:to>
    <xdr:sp macro="" textlink="">
      <xdr:nvSpPr>
        <xdr:cNvPr id="13108" name="Text Box 39"/>
        <xdr:cNvSpPr txBox="1">
          <a:spLocks noChangeArrowheads="1"/>
        </xdr:cNvSpPr>
      </xdr:nvSpPr>
      <xdr:spPr bwMode="auto">
        <a:xfrm>
          <a:off x="30260925" y="1118235"/>
          <a:ext cx="291571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47</xdr:col>
      <xdr:colOff>38100</xdr:colOff>
      <xdr:row>0</xdr:row>
      <xdr:rowOff>1552575</xdr:rowOff>
    </xdr:from>
    <xdr:to>
      <xdr:col>48</xdr:col>
      <xdr:colOff>0</xdr:colOff>
      <xdr:row>0</xdr:row>
      <xdr:rowOff>1695450</xdr:rowOff>
    </xdr:to>
    <xdr:sp macro="" textlink="">
      <xdr:nvSpPr>
        <xdr:cNvPr id="13109" name="Text Box 42"/>
        <xdr:cNvSpPr txBox="1">
          <a:spLocks noChangeArrowheads="1"/>
        </xdr:cNvSpPr>
      </xdr:nvSpPr>
      <xdr:spPr bwMode="auto">
        <a:xfrm>
          <a:off x="28555950" y="116395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49</xdr:col>
      <xdr:colOff>28575</xdr:colOff>
      <xdr:row>0</xdr:row>
      <xdr:rowOff>1695450</xdr:rowOff>
    </xdr:to>
    <xdr:sp macro="" textlink="">
      <xdr:nvSpPr>
        <xdr:cNvPr id="13110" name="Text Box 43"/>
        <xdr:cNvSpPr txBox="1">
          <a:spLocks noChangeArrowheads="1"/>
        </xdr:cNvSpPr>
      </xdr:nvSpPr>
      <xdr:spPr bwMode="auto">
        <a:xfrm>
          <a:off x="28965525" y="116395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9525</xdr:colOff>
      <xdr:row>0</xdr:row>
      <xdr:rowOff>1552575</xdr:rowOff>
    </xdr:from>
    <xdr:to>
      <xdr:col>53</xdr:col>
      <xdr:colOff>57150</xdr:colOff>
      <xdr:row>0</xdr:row>
      <xdr:rowOff>1695450</xdr:rowOff>
    </xdr:to>
    <xdr:sp macro="" textlink="">
      <xdr:nvSpPr>
        <xdr:cNvPr id="13111" name="Text Box 61"/>
        <xdr:cNvSpPr txBox="1">
          <a:spLocks noChangeArrowheads="1"/>
        </xdr:cNvSpPr>
      </xdr:nvSpPr>
      <xdr:spPr bwMode="auto">
        <a:xfrm>
          <a:off x="30689550" y="1163955"/>
          <a:ext cx="5048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0</xdr:colOff>
      <xdr:row>0</xdr:row>
      <xdr:rowOff>1118235</xdr:rowOff>
    </xdr:from>
    <xdr:to>
      <xdr:col>52</xdr:col>
      <xdr:colOff>0</xdr:colOff>
      <xdr:row>0</xdr:row>
      <xdr:rowOff>1116330</xdr:rowOff>
    </xdr:to>
    <xdr:sp macro="" textlink="">
      <xdr:nvSpPr>
        <xdr:cNvPr id="13112" name="Text Box 63"/>
        <xdr:cNvSpPr txBox="1">
          <a:spLocks noChangeArrowheads="1"/>
        </xdr:cNvSpPr>
      </xdr:nvSpPr>
      <xdr:spPr bwMode="auto">
        <a:xfrm>
          <a:off x="30680025" y="1118235"/>
          <a:ext cx="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47</xdr:col>
      <xdr:colOff>0</xdr:colOff>
      <xdr:row>0</xdr:row>
      <xdr:rowOff>1440180</xdr:rowOff>
    </xdr:from>
    <xdr:to>
      <xdr:col>47</xdr:col>
      <xdr:colOff>0</xdr:colOff>
      <xdr:row>0</xdr:row>
      <xdr:rowOff>1752600</xdr:rowOff>
    </xdr:to>
    <xdr:sp macro="" textlink="">
      <xdr:nvSpPr>
        <xdr:cNvPr id="13113" name="Line 64"/>
        <xdr:cNvSpPr>
          <a:spLocks noChangeShapeType="1"/>
        </xdr:cNvSpPr>
      </xdr:nvSpPr>
      <xdr:spPr bwMode="auto">
        <a:xfrm flipV="1">
          <a:off x="28517850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1440180</xdr:rowOff>
    </xdr:from>
    <xdr:to>
      <xdr:col>49</xdr:col>
      <xdr:colOff>0</xdr:colOff>
      <xdr:row>0</xdr:row>
      <xdr:rowOff>1752600</xdr:rowOff>
    </xdr:to>
    <xdr:sp macro="" textlink="">
      <xdr:nvSpPr>
        <xdr:cNvPr id="13114" name="Line 65"/>
        <xdr:cNvSpPr>
          <a:spLocks noChangeShapeType="1"/>
        </xdr:cNvSpPr>
      </xdr:nvSpPr>
      <xdr:spPr bwMode="auto">
        <a:xfrm flipV="1">
          <a:off x="29337000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11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11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11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11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11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12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12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12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12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12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12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12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12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12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129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130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131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132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133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134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135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136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1463040</xdr:rowOff>
    </xdr:from>
    <xdr:to>
      <xdr:col>51</xdr:col>
      <xdr:colOff>0</xdr:colOff>
      <xdr:row>1</xdr:row>
      <xdr:rowOff>7620</xdr:rowOff>
    </xdr:to>
    <xdr:sp macro="" textlink="">
      <xdr:nvSpPr>
        <xdr:cNvPr id="13137" name="Line 67"/>
        <xdr:cNvSpPr>
          <a:spLocks noChangeShapeType="1"/>
        </xdr:cNvSpPr>
      </xdr:nvSpPr>
      <xdr:spPr bwMode="auto">
        <a:xfrm flipV="1">
          <a:off x="30203775" y="1165860"/>
          <a:ext cx="0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1485900</xdr:rowOff>
    </xdr:from>
    <xdr:to>
      <xdr:col>53</xdr:col>
      <xdr:colOff>0</xdr:colOff>
      <xdr:row>1</xdr:row>
      <xdr:rowOff>30480</xdr:rowOff>
    </xdr:to>
    <xdr:sp macro="" textlink="">
      <xdr:nvSpPr>
        <xdr:cNvPr id="13138" name="Line 69"/>
        <xdr:cNvSpPr>
          <a:spLocks noChangeShapeType="1"/>
        </xdr:cNvSpPr>
      </xdr:nvSpPr>
      <xdr:spPr bwMode="auto">
        <a:xfrm flipV="1">
          <a:off x="31137225" y="1165860"/>
          <a:ext cx="0" cy="266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9525</xdr:colOff>
      <xdr:row>0</xdr:row>
      <xdr:rowOff>1552575</xdr:rowOff>
    </xdr:from>
    <xdr:to>
      <xdr:col>47</xdr:col>
      <xdr:colOff>38100</xdr:colOff>
      <xdr:row>0</xdr:row>
      <xdr:rowOff>1695450</xdr:rowOff>
    </xdr:to>
    <xdr:sp macro="" textlink="">
      <xdr:nvSpPr>
        <xdr:cNvPr id="13139" name="Text Box 19"/>
        <xdr:cNvSpPr txBox="1">
          <a:spLocks noChangeArrowheads="1"/>
        </xdr:cNvSpPr>
      </xdr:nvSpPr>
      <xdr:spPr bwMode="auto">
        <a:xfrm>
          <a:off x="28136850" y="1163955"/>
          <a:ext cx="4191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28575</xdr:colOff>
      <xdr:row>0</xdr:row>
      <xdr:rowOff>1552575</xdr:rowOff>
    </xdr:from>
    <xdr:to>
      <xdr:col>47</xdr:col>
      <xdr:colOff>304800</xdr:colOff>
      <xdr:row>0</xdr:row>
      <xdr:rowOff>1695450</xdr:rowOff>
    </xdr:to>
    <xdr:sp macro="" textlink="">
      <xdr:nvSpPr>
        <xdr:cNvPr id="13140" name="Text Box 20"/>
        <xdr:cNvSpPr txBox="1">
          <a:spLocks noChangeArrowheads="1"/>
        </xdr:cNvSpPr>
      </xdr:nvSpPr>
      <xdr:spPr bwMode="auto">
        <a:xfrm>
          <a:off x="2854642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49</xdr:col>
      <xdr:colOff>19050</xdr:colOff>
      <xdr:row>0</xdr:row>
      <xdr:rowOff>1695450</xdr:rowOff>
    </xdr:to>
    <xdr:sp macro="" textlink="">
      <xdr:nvSpPr>
        <xdr:cNvPr id="13141" name="Text Box 21"/>
        <xdr:cNvSpPr txBox="1">
          <a:spLocks noChangeArrowheads="1"/>
        </xdr:cNvSpPr>
      </xdr:nvSpPr>
      <xdr:spPr bwMode="auto">
        <a:xfrm>
          <a:off x="28965525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28575</xdr:colOff>
      <xdr:row>0</xdr:row>
      <xdr:rowOff>1552575</xdr:rowOff>
    </xdr:from>
    <xdr:to>
      <xdr:col>49</xdr:col>
      <xdr:colOff>304800</xdr:colOff>
      <xdr:row>0</xdr:row>
      <xdr:rowOff>1695450</xdr:rowOff>
    </xdr:to>
    <xdr:sp macro="" textlink="">
      <xdr:nvSpPr>
        <xdr:cNvPr id="13142" name="Text Box 22"/>
        <xdr:cNvSpPr txBox="1">
          <a:spLocks noChangeArrowheads="1"/>
        </xdr:cNvSpPr>
      </xdr:nvSpPr>
      <xdr:spPr bwMode="auto">
        <a:xfrm>
          <a:off x="2936557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50</xdr:col>
      <xdr:colOff>9525</xdr:colOff>
      <xdr:row>0</xdr:row>
      <xdr:rowOff>1552575</xdr:rowOff>
    </xdr:from>
    <xdr:to>
      <xdr:col>51</xdr:col>
      <xdr:colOff>19050</xdr:colOff>
      <xdr:row>0</xdr:row>
      <xdr:rowOff>1695450</xdr:rowOff>
    </xdr:to>
    <xdr:sp macro="" textlink="">
      <xdr:nvSpPr>
        <xdr:cNvPr id="13143" name="Text Box 23"/>
        <xdr:cNvSpPr txBox="1">
          <a:spLocks noChangeArrowheads="1"/>
        </xdr:cNvSpPr>
      </xdr:nvSpPr>
      <xdr:spPr bwMode="auto">
        <a:xfrm>
          <a:off x="29794200" y="1163955"/>
          <a:ext cx="4286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28575</xdr:colOff>
      <xdr:row>0</xdr:row>
      <xdr:rowOff>1552575</xdr:rowOff>
    </xdr:from>
    <xdr:to>
      <xdr:col>51</xdr:col>
      <xdr:colOff>304800</xdr:colOff>
      <xdr:row>0</xdr:row>
      <xdr:rowOff>1695450</xdr:rowOff>
    </xdr:to>
    <xdr:sp macro="" textlink="">
      <xdr:nvSpPr>
        <xdr:cNvPr id="13144" name="Text Box 24"/>
        <xdr:cNvSpPr txBox="1">
          <a:spLocks noChangeArrowheads="1"/>
        </xdr:cNvSpPr>
      </xdr:nvSpPr>
      <xdr:spPr bwMode="auto">
        <a:xfrm>
          <a:off x="3023235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52</xdr:col>
      <xdr:colOff>9525</xdr:colOff>
      <xdr:row>0</xdr:row>
      <xdr:rowOff>1552575</xdr:rowOff>
    </xdr:from>
    <xdr:to>
      <xdr:col>52</xdr:col>
      <xdr:colOff>333375</xdr:colOff>
      <xdr:row>0</xdr:row>
      <xdr:rowOff>1695450</xdr:rowOff>
    </xdr:to>
    <xdr:sp macro="" textlink="">
      <xdr:nvSpPr>
        <xdr:cNvPr id="13145" name="Text Box 29"/>
        <xdr:cNvSpPr txBox="1">
          <a:spLocks noChangeArrowheads="1"/>
        </xdr:cNvSpPr>
      </xdr:nvSpPr>
      <xdr:spPr bwMode="auto">
        <a:xfrm>
          <a:off x="30689550" y="11639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53</xdr:col>
      <xdr:colOff>66675</xdr:colOff>
      <xdr:row>0</xdr:row>
      <xdr:rowOff>1552575</xdr:rowOff>
    </xdr:from>
    <xdr:to>
      <xdr:col>53</xdr:col>
      <xdr:colOff>342900</xdr:colOff>
      <xdr:row>0</xdr:row>
      <xdr:rowOff>1695450</xdr:rowOff>
    </xdr:to>
    <xdr:sp macro="" textlink="">
      <xdr:nvSpPr>
        <xdr:cNvPr id="13146" name="Text Box 30"/>
        <xdr:cNvSpPr txBox="1">
          <a:spLocks noChangeArrowheads="1"/>
        </xdr:cNvSpPr>
      </xdr:nvSpPr>
      <xdr:spPr bwMode="auto">
        <a:xfrm>
          <a:off x="31203900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3147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28575</xdr:colOff>
      <xdr:row>0</xdr:row>
      <xdr:rowOff>1552575</xdr:rowOff>
    </xdr:from>
    <xdr:to>
      <xdr:col>47</xdr:col>
      <xdr:colOff>304800</xdr:colOff>
      <xdr:row>0</xdr:row>
      <xdr:rowOff>1695450</xdr:rowOff>
    </xdr:to>
    <xdr:sp macro="" textlink="">
      <xdr:nvSpPr>
        <xdr:cNvPr id="13148" name="Text Box 35"/>
        <xdr:cNvSpPr txBox="1">
          <a:spLocks noChangeArrowheads="1"/>
        </xdr:cNvSpPr>
      </xdr:nvSpPr>
      <xdr:spPr bwMode="auto">
        <a:xfrm>
          <a:off x="2854642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49</xdr:col>
      <xdr:colOff>19050</xdr:colOff>
      <xdr:row>0</xdr:row>
      <xdr:rowOff>1695450</xdr:rowOff>
    </xdr:to>
    <xdr:sp macro="" textlink="">
      <xdr:nvSpPr>
        <xdr:cNvPr id="13149" name="Text Box 36"/>
        <xdr:cNvSpPr txBox="1">
          <a:spLocks noChangeArrowheads="1"/>
        </xdr:cNvSpPr>
      </xdr:nvSpPr>
      <xdr:spPr bwMode="auto">
        <a:xfrm>
          <a:off x="28965525" y="1163955"/>
          <a:ext cx="3905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0</xdr:row>
      <xdr:rowOff>1552575</xdr:rowOff>
    </xdr:from>
    <xdr:to>
      <xdr:col>50</xdr:col>
      <xdr:colOff>0</xdr:colOff>
      <xdr:row>0</xdr:row>
      <xdr:rowOff>1695450</xdr:rowOff>
    </xdr:to>
    <xdr:sp macro="" textlink="">
      <xdr:nvSpPr>
        <xdr:cNvPr id="13150" name="Text Box 37"/>
        <xdr:cNvSpPr txBox="1">
          <a:spLocks noChangeArrowheads="1"/>
        </xdr:cNvSpPr>
      </xdr:nvSpPr>
      <xdr:spPr bwMode="auto">
        <a:xfrm>
          <a:off x="29375100" y="1163955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50</xdr:col>
      <xdr:colOff>9525</xdr:colOff>
      <xdr:row>0</xdr:row>
      <xdr:rowOff>1552575</xdr:rowOff>
    </xdr:from>
    <xdr:to>
      <xdr:col>51</xdr:col>
      <xdr:colOff>38100</xdr:colOff>
      <xdr:row>0</xdr:row>
      <xdr:rowOff>1695450</xdr:rowOff>
    </xdr:to>
    <xdr:sp macro="" textlink="">
      <xdr:nvSpPr>
        <xdr:cNvPr id="13151" name="Text Box 38"/>
        <xdr:cNvSpPr txBox="1">
          <a:spLocks noChangeArrowheads="1"/>
        </xdr:cNvSpPr>
      </xdr:nvSpPr>
      <xdr:spPr bwMode="auto">
        <a:xfrm>
          <a:off x="29794200" y="1163955"/>
          <a:ext cx="4476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57150</xdr:colOff>
      <xdr:row>0</xdr:row>
      <xdr:rowOff>1552575</xdr:rowOff>
    </xdr:from>
    <xdr:to>
      <xdr:col>51</xdr:col>
      <xdr:colOff>333375</xdr:colOff>
      <xdr:row>0</xdr:row>
      <xdr:rowOff>1695450</xdr:rowOff>
    </xdr:to>
    <xdr:sp macro="" textlink="">
      <xdr:nvSpPr>
        <xdr:cNvPr id="13152" name="Text Box 39"/>
        <xdr:cNvSpPr txBox="1">
          <a:spLocks noChangeArrowheads="1"/>
        </xdr:cNvSpPr>
      </xdr:nvSpPr>
      <xdr:spPr bwMode="auto">
        <a:xfrm>
          <a:off x="30260925" y="11639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47</xdr:col>
      <xdr:colOff>38100</xdr:colOff>
      <xdr:row>0</xdr:row>
      <xdr:rowOff>1552575</xdr:rowOff>
    </xdr:from>
    <xdr:to>
      <xdr:col>48</xdr:col>
      <xdr:colOff>0</xdr:colOff>
      <xdr:row>0</xdr:row>
      <xdr:rowOff>1695450</xdr:rowOff>
    </xdr:to>
    <xdr:sp macro="" textlink="">
      <xdr:nvSpPr>
        <xdr:cNvPr id="13153" name="Text Box 42"/>
        <xdr:cNvSpPr txBox="1">
          <a:spLocks noChangeArrowheads="1"/>
        </xdr:cNvSpPr>
      </xdr:nvSpPr>
      <xdr:spPr bwMode="auto">
        <a:xfrm>
          <a:off x="28555950" y="116395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48</xdr:col>
      <xdr:colOff>9525</xdr:colOff>
      <xdr:row>0</xdr:row>
      <xdr:rowOff>1552575</xdr:rowOff>
    </xdr:from>
    <xdr:to>
      <xdr:col>49</xdr:col>
      <xdr:colOff>28575</xdr:colOff>
      <xdr:row>0</xdr:row>
      <xdr:rowOff>1695450</xdr:rowOff>
    </xdr:to>
    <xdr:sp macro="" textlink="">
      <xdr:nvSpPr>
        <xdr:cNvPr id="13154" name="Text Box 43"/>
        <xdr:cNvSpPr txBox="1">
          <a:spLocks noChangeArrowheads="1"/>
        </xdr:cNvSpPr>
      </xdr:nvSpPr>
      <xdr:spPr bwMode="auto">
        <a:xfrm>
          <a:off x="28965525" y="116395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9525</xdr:colOff>
      <xdr:row>0</xdr:row>
      <xdr:rowOff>1552575</xdr:rowOff>
    </xdr:from>
    <xdr:to>
      <xdr:col>53</xdr:col>
      <xdr:colOff>57150</xdr:colOff>
      <xdr:row>0</xdr:row>
      <xdr:rowOff>1695450</xdr:rowOff>
    </xdr:to>
    <xdr:sp macro="" textlink="">
      <xdr:nvSpPr>
        <xdr:cNvPr id="13155" name="Text Box 61"/>
        <xdr:cNvSpPr txBox="1">
          <a:spLocks noChangeArrowheads="1"/>
        </xdr:cNvSpPr>
      </xdr:nvSpPr>
      <xdr:spPr bwMode="auto">
        <a:xfrm>
          <a:off x="30689550" y="1163955"/>
          <a:ext cx="5048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0</xdr:colOff>
      <xdr:row>0</xdr:row>
      <xdr:rowOff>1524000</xdr:rowOff>
    </xdr:from>
    <xdr:to>
      <xdr:col>47</xdr:col>
      <xdr:colOff>0</xdr:colOff>
      <xdr:row>0</xdr:row>
      <xdr:rowOff>1857375</xdr:rowOff>
    </xdr:to>
    <xdr:sp macro="" textlink="">
      <xdr:nvSpPr>
        <xdr:cNvPr id="13156" name="Line 64"/>
        <xdr:cNvSpPr>
          <a:spLocks noChangeShapeType="1"/>
        </xdr:cNvSpPr>
      </xdr:nvSpPr>
      <xdr:spPr bwMode="auto">
        <a:xfrm flipV="1">
          <a:off x="28517850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0</xdr:row>
      <xdr:rowOff>1524000</xdr:rowOff>
    </xdr:from>
    <xdr:to>
      <xdr:col>49</xdr:col>
      <xdr:colOff>0</xdr:colOff>
      <xdr:row>0</xdr:row>
      <xdr:rowOff>1857375</xdr:rowOff>
    </xdr:to>
    <xdr:sp macro="" textlink="">
      <xdr:nvSpPr>
        <xdr:cNvPr id="13157" name="Line 65"/>
        <xdr:cNvSpPr>
          <a:spLocks noChangeShapeType="1"/>
        </xdr:cNvSpPr>
      </xdr:nvSpPr>
      <xdr:spPr bwMode="auto">
        <a:xfrm flipV="1">
          <a:off x="29337000" y="11658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5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5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6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6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6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6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6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6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6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6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6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6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7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7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7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7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7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7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7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7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7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7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8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8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3182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8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8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8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8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8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8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8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9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9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9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9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9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9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9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9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19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19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0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0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0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0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0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0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0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3207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0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0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1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1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1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1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1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1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1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1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1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1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2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2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22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23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24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25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26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27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28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29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30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31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3232" name="Text Box 33"/>
        <xdr:cNvSpPr txBox="1">
          <a:spLocks noChangeArrowheads="1"/>
        </xdr:cNvSpPr>
      </xdr:nvSpPr>
      <xdr:spPr bwMode="auto">
        <a:xfrm>
          <a:off x="31594425" y="1162050"/>
          <a:ext cx="438150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3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3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3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3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3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3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3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4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4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4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4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4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4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4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47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48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49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50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51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52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53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54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55" name="Line 67"/>
        <xdr:cNvSpPr>
          <a:spLocks noChangeShapeType="1"/>
        </xdr:cNvSpPr>
      </xdr:nvSpPr>
      <xdr:spPr bwMode="auto">
        <a:xfrm flipV="1">
          <a:off x="30203775" y="11620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56" name="Line 69"/>
        <xdr:cNvSpPr>
          <a:spLocks noChangeShapeType="1"/>
        </xdr:cNvSpPr>
      </xdr:nvSpPr>
      <xdr:spPr bwMode="auto">
        <a:xfrm flipV="1">
          <a:off x="31137225" y="1165860"/>
          <a:ext cx="0" cy="247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47625</xdr:colOff>
      <xdr:row>0</xdr:row>
      <xdr:rowOff>1543050</xdr:rowOff>
    </xdr:from>
    <xdr:to>
      <xdr:col>55</xdr:col>
      <xdr:colOff>0</xdr:colOff>
      <xdr:row>0</xdr:row>
      <xdr:rowOff>1685925</xdr:rowOff>
    </xdr:to>
    <xdr:sp macro="" textlink="">
      <xdr:nvSpPr>
        <xdr:cNvPr id="13257" name="Text Box 33"/>
        <xdr:cNvSpPr txBox="1">
          <a:spLocks noChangeArrowheads="1"/>
        </xdr:cNvSpPr>
      </xdr:nvSpPr>
      <xdr:spPr bwMode="auto">
        <a:xfrm>
          <a:off x="7332345" y="963930"/>
          <a:ext cx="39433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5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5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6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6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6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6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6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6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6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6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6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6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7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7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72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73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74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75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76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77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78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79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280" name="Line 67"/>
        <xdr:cNvSpPr>
          <a:spLocks noChangeShapeType="1"/>
        </xdr:cNvSpPr>
      </xdr:nvSpPr>
      <xdr:spPr bwMode="auto">
        <a:xfrm flipV="1">
          <a:off x="6141720" y="9639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281" name="Line 69"/>
        <xdr:cNvSpPr>
          <a:spLocks noChangeShapeType="1"/>
        </xdr:cNvSpPr>
      </xdr:nvSpPr>
      <xdr:spPr bwMode="auto">
        <a:xfrm flipV="1">
          <a:off x="6903720" y="9677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059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059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059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0598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060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0602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060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060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060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0610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061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061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073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074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074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074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074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074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0751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075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0755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075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0759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076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4" name="Line 69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5" name="Line 6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6" name="Line 6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7" name="Line 69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8" name="Line 6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9" name="Line 69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0" name="Line 69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1" name="Line 69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2" name="Line 69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3" name="Line 69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4" name="Line 69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65" name="Line 69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570547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</xdr:row>
      <xdr:rowOff>342900</xdr:rowOff>
    </xdr:from>
    <xdr:to>
      <xdr:col>5</xdr:col>
      <xdr:colOff>0</xdr:colOff>
      <xdr:row>2</xdr:row>
      <xdr:rowOff>297180</xdr:rowOff>
    </xdr:to>
    <xdr:sp macro="" textlink="">
      <xdr:nvSpPr>
        <xdr:cNvPr id="13366" name="Line 64"/>
        <xdr:cNvSpPr/>
      </xdr:nvSpPr>
      <xdr:spPr>
        <a:xfrm flipV="1">
          <a:off x="4295775" y="1524000"/>
          <a:ext cx="0" cy="32575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7</xdr:col>
      <xdr:colOff>0</xdr:colOff>
      <xdr:row>1</xdr:row>
      <xdr:rowOff>342900</xdr:rowOff>
    </xdr:from>
    <xdr:to>
      <xdr:col>7</xdr:col>
      <xdr:colOff>0</xdr:colOff>
      <xdr:row>2</xdr:row>
      <xdr:rowOff>297180</xdr:rowOff>
    </xdr:to>
    <xdr:sp macro="" textlink="">
      <xdr:nvSpPr>
        <xdr:cNvPr id="13367" name="Line 65"/>
        <xdr:cNvSpPr/>
      </xdr:nvSpPr>
      <xdr:spPr>
        <a:xfrm flipV="1">
          <a:off x="5000625" y="1524000"/>
          <a:ext cx="0" cy="32575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68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69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0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1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2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3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4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5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6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7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8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9</xdr:col>
      <xdr:colOff>0</xdr:colOff>
      <xdr:row>1</xdr:row>
      <xdr:rowOff>28575</xdr:rowOff>
    </xdr:from>
    <xdr:to>
      <xdr:col>9</xdr:col>
      <xdr:colOff>0</xdr:colOff>
      <xdr:row>2</xdr:row>
      <xdr:rowOff>1905</xdr:rowOff>
    </xdr:to>
    <xdr:sp macro="" textlink="">
      <xdr:nvSpPr>
        <xdr:cNvPr id="13379" name="Line 69"/>
        <xdr:cNvSpPr/>
      </xdr:nvSpPr>
      <xdr:spPr>
        <a:xfrm flipV="1">
          <a:off x="5705475" y="1209675"/>
          <a:ext cx="0" cy="34480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endParaRPr/>
        </a:p>
      </xdr:txBody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8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8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8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8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8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8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8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8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8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8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9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9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9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9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9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9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9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9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39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39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40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40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340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340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0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0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0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0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0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0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1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1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1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1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1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1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1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1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1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1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2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2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2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23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2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2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342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342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4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4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4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4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4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4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4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4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4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4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5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5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5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5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5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5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5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5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5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5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6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6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6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6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6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6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6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6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6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6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7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7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7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7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7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7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7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7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7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7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8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8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8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8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8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8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48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48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48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48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49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49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49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49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49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49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49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49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49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49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0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0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0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0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0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0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0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0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0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0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1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1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1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1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1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1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1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1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1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1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2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2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2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2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2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2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2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2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2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2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3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3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3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3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53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53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3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3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3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3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4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4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4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4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4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4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4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4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4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4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5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5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5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5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5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5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5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5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5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5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6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6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6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6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6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6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6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6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6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6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7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7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7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7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7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7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7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7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7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7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8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8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58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58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58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58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58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58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58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58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59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59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59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59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59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59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59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59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59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59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0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0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0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0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0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0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0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0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0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0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1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1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1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1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1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1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1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1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1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1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2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2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2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2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2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2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2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2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2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2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63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63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3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3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3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3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3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3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3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3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4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4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4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4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4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4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4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4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4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4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5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5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5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5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5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5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5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5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5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5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6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6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6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6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6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6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6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6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6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6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7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7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7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7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7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7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7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7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67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67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68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68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68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68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68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68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68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68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68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68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69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69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69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69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69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69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69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69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69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69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0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0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0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0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0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0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0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0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0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0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1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1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1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1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1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1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1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1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1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1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2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2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2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2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2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2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72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72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2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2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3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3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3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3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3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3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3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3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3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3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4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4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4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4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4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4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4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4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4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4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5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5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5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5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5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5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5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5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5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5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6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6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6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6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6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6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6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6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6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6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7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7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7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7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77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77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77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77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77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77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78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78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78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78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78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78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78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78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78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78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79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79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79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79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79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79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79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79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79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79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80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80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80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80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80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80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80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80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80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80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81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81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81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81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814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815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816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817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818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819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820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821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5</xdr:row>
      <xdr:rowOff>1543050</xdr:rowOff>
    </xdr:from>
    <xdr:to>
      <xdr:col>40</xdr:col>
      <xdr:colOff>0</xdr:colOff>
      <xdr:row>6</xdr:row>
      <xdr:rowOff>9525</xdr:rowOff>
    </xdr:to>
    <xdr:sp macro="" textlink="">
      <xdr:nvSpPr>
        <xdr:cNvPr id="13822" name="Line 67"/>
        <xdr:cNvSpPr>
          <a:spLocks noChangeShapeType="1"/>
        </xdr:cNvSpPr>
      </xdr:nvSpPr>
      <xdr:spPr bwMode="auto">
        <a:xfrm flipV="1">
          <a:off x="25157906" y="3009900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5</xdr:row>
      <xdr:rowOff>1562100</xdr:rowOff>
    </xdr:from>
    <xdr:to>
      <xdr:col>42</xdr:col>
      <xdr:colOff>0</xdr:colOff>
      <xdr:row>6</xdr:row>
      <xdr:rowOff>28575</xdr:rowOff>
    </xdr:to>
    <xdr:sp macro="" textlink="">
      <xdr:nvSpPr>
        <xdr:cNvPr id="13823" name="Line 69"/>
        <xdr:cNvSpPr>
          <a:spLocks noChangeShapeType="1"/>
        </xdr:cNvSpPr>
      </xdr:nvSpPr>
      <xdr:spPr bwMode="auto">
        <a:xfrm flipV="1">
          <a:off x="26062781" y="3009900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2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2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2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2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2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2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3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3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3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3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3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3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3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3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3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3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4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4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4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4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4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4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4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4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4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4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5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5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5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5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5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5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5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5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5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5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6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6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62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63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64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65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66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67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68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69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</xdr:row>
      <xdr:rowOff>1543050</xdr:rowOff>
    </xdr:from>
    <xdr:to>
      <xdr:col>40</xdr:col>
      <xdr:colOff>0</xdr:colOff>
      <xdr:row>7</xdr:row>
      <xdr:rowOff>9525</xdr:rowOff>
    </xdr:to>
    <xdr:sp macro="" textlink="">
      <xdr:nvSpPr>
        <xdr:cNvPr id="13870" name="Line 67"/>
        <xdr:cNvSpPr>
          <a:spLocks noChangeShapeType="1"/>
        </xdr:cNvSpPr>
      </xdr:nvSpPr>
      <xdr:spPr bwMode="auto">
        <a:xfrm flipV="1">
          <a:off x="25157906" y="3498056"/>
          <a:ext cx="0" cy="119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6</xdr:row>
      <xdr:rowOff>1562100</xdr:rowOff>
    </xdr:from>
    <xdr:to>
      <xdr:col>42</xdr:col>
      <xdr:colOff>0</xdr:colOff>
      <xdr:row>7</xdr:row>
      <xdr:rowOff>28575</xdr:rowOff>
    </xdr:to>
    <xdr:sp macro="" textlink="">
      <xdr:nvSpPr>
        <xdr:cNvPr id="13871" name="Line 69"/>
        <xdr:cNvSpPr>
          <a:spLocks noChangeShapeType="1"/>
        </xdr:cNvSpPr>
      </xdr:nvSpPr>
      <xdr:spPr bwMode="auto">
        <a:xfrm flipV="1">
          <a:off x="26062781" y="3498056"/>
          <a:ext cx="0" cy="309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7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7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7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7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7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7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7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7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8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8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8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8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8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8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8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8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8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8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9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9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9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9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9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9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9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9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89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89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90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90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90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90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90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90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90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90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90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90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910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911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912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913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914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915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916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917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</xdr:row>
      <xdr:rowOff>1543050</xdr:rowOff>
    </xdr:from>
    <xdr:to>
      <xdr:col>40</xdr:col>
      <xdr:colOff>0</xdr:colOff>
      <xdr:row>8</xdr:row>
      <xdr:rowOff>9525</xdr:rowOff>
    </xdr:to>
    <xdr:sp macro="" textlink="">
      <xdr:nvSpPr>
        <xdr:cNvPr id="13918" name="Line 67"/>
        <xdr:cNvSpPr>
          <a:spLocks noChangeShapeType="1"/>
        </xdr:cNvSpPr>
      </xdr:nvSpPr>
      <xdr:spPr bwMode="auto">
        <a:xfrm flipV="1">
          <a:off x="25157906" y="3986213"/>
          <a:ext cx="0" cy="119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7</xdr:row>
      <xdr:rowOff>1562100</xdr:rowOff>
    </xdr:from>
    <xdr:to>
      <xdr:col>42</xdr:col>
      <xdr:colOff>0</xdr:colOff>
      <xdr:row>8</xdr:row>
      <xdr:rowOff>28575</xdr:rowOff>
    </xdr:to>
    <xdr:sp macro="" textlink="">
      <xdr:nvSpPr>
        <xdr:cNvPr id="13919" name="Line 69"/>
        <xdr:cNvSpPr>
          <a:spLocks noChangeShapeType="1"/>
        </xdr:cNvSpPr>
      </xdr:nvSpPr>
      <xdr:spPr bwMode="auto">
        <a:xfrm flipV="1">
          <a:off x="26062781" y="3986213"/>
          <a:ext cx="0" cy="309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76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6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6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6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6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70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7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7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76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78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8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82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8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8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8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90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099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0994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64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6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16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170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0</xdr:row>
      <xdr:rowOff>1543050</xdr:rowOff>
    </xdr:from>
    <xdr:to>
      <xdr:col>18</xdr:col>
      <xdr:colOff>0</xdr:colOff>
      <xdr:row>1</xdr:row>
      <xdr:rowOff>9525</xdr:rowOff>
    </xdr:to>
    <xdr:sp macro="" textlink="">
      <xdr:nvSpPr>
        <xdr:cNvPr id="1120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0</xdr:row>
      <xdr:rowOff>1562100</xdr:rowOff>
    </xdr:from>
    <xdr:to>
      <xdr:col>20</xdr:col>
      <xdr:colOff>0</xdr:colOff>
      <xdr:row>1</xdr:row>
      <xdr:rowOff>28575</xdr:rowOff>
    </xdr:to>
    <xdr:sp macro="" textlink="">
      <xdr:nvSpPr>
        <xdr:cNvPr id="1121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1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1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19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2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2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2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2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2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33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235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23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39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398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399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00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01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02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06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07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08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11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12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0</xdr:row>
      <xdr:rowOff>1543050</xdr:rowOff>
    </xdr:from>
    <xdr:to>
      <xdr:col>29</xdr:col>
      <xdr:colOff>0</xdr:colOff>
      <xdr:row>1</xdr:row>
      <xdr:rowOff>9525</xdr:rowOff>
    </xdr:to>
    <xdr:sp macro="" textlink="">
      <xdr:nvSpPr>
        <xdr:cNvPr id="11415" name="Line 67"/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0</xdr:row>
      <xdr:rowOff>1562100</xdr:rowOff>
    </xdr:from>
    <xdr:to>
      <xdr:col>31</xdr:col>
      <xdr:colOff>0</xdr:colOff>
      <xdr:row>1</xdr:row>
      <xdr:rowOff>28575</xdr:rowOff>
    </xdr:to>
    <xdr:sp macro="" textlink="">
      <xdr:nvSpPr>
        <xdr:cNvPr id="11417" name="Line 69"/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96" name="Line 67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97" name="Line 69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298" name="Line 67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299" name="Line 6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00" name="Line 67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01" name="Line 6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02" name="Line 67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03" name="Line 69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04" name="Line 67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05" name="Line 6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06" name="Line 67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07" name="Line 69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08" name="Line 67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09" name="Line 69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10" name="Line 67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11" name="Line 69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12" name="Line 67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13" name="Line 69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14" name="Line 6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15" name="Line 69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16" name="Line 67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17" name="Line 69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0</xdr:row>
      <xdr:rowOff>1543050</xdr:rowOff>
    </xdr:from>
    <xdr:to>
      <xdr:col>40</xdr:col>
      <xdr:colOff>0</xdr:colOff>
      <xdr:row>1</xdr:row>
      <xdr:rowOff>9525</xdr:rowOff>
    </xdr:to>
    <xdr:sp macro="" textlink="">
      <xdr:nvSpPr>
        <xdr:cNvPr id="13318" name="Line 67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 flipV="1">
          <a:off x="5705475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1562100</xdr:rowOff>
    </xdr:from>
    <xdr:to>
      <xdr:col>42</xdr:col>
      <xdr:colOff>0</xdr:colOff>
      <xdr:row>1</xdr:row>
      <xdr:rowOff>28575</xdr:rowOff>
    </xdr:to>
    <xdr:sp macro="" textlink="">
      <xdr:nvSpPr>
        <xdr:cNvPr id="13319" name="Line 69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410325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32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32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32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32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32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32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32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32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32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32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33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33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33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33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334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335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336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337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338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339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340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341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0</xdr:row>
      <xdr:rowOff>1543050</xdr:rowOff>
    </xdr:from>
    <xdr:to>
      <xdr:col>51</xdr:col>
      <xdr:colOff>0</xdr:colOff>
      <xdr:row>1</xdr:row>
      <xdr:rowOff>9525</xdr:rowOff>
    </xdr:to>
    <xdr:sp macro="" textlink="">
      <xdr:nvSpPr>
        <xdr:cNvPr id="13342" name="Line 67"/>
        <xdr:cNvSpPr>
          <a:spLocks noChangeShapeType="1"/>
        </xdr:cNvSpPr>
      </xdr:nvSpPr>
      <xdr:spPr bwMode="auto">
        <a:xfrm flipV="1">
          <a:off x="613410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0</xdr:colOff>
      <xdr:row>0</xdr:row>
      <xdr:rowOff>1562100</xdr:rowOff>
    </xdr:from>
    <xdr:to>
      <xdr:col>53</xdr:col>
      <xdr:colOff>0</xdr:colOff>
      <xdr:row>1</xdr:row>
      <xdr:rowOff>28575</xdr:rowOff>
    </xdr:to>
    <xdr:sp macro="" textlink="">
      <xdr:nvSpPr>
        <xdr:cNvPr id="13343" name="Line 69"/>
        <xdr:cNvSpPr>
          <a:spLocks noChangeShapeType="1"/>
        </xdr:cNvSpPr>
      </xdr:nvSpPr>
      <xdr:spPr bwMode="auto">
        <a:xfrm flipV="1">
          <a:off x="68961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44" name="Line 69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45" name="Line 69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46" name="Line 6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47" name="Line 69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48" name="Line 6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49" name="Line 69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0" name="Line 69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1" name="Line 69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2" name="Line 69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353" name="Line 69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920" name="Line 69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1562100</xdr:rowOff>
    </xdr:from>
    <xdr:to>
      <xdr:col>9</xdr:col>
      <xdr:colOff>0</xdr:colOff>
      <xdr:row>1</xdr:row>
      <xdr:rowOff>28575</xdr:rowOff>
    </xdr:to>
    <xdr:sp macro="" textlink="">
      <xdr:nvSpPr>
        <xdr:cNvPr id="13921" name="Line 69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28575</xdr:colOff>
      <xdr:row>0</xdr:row>
      <xdr:rowOff>1552575</xdr:rowOff>
    </xdr:from>
    <xdr:to>
      <xdr:col>58</xdr:col>
      <xdr:colOff>304800</xdr:colOff>
      <xdr:row>0</xdr:row>
      <xdr:rowOff>1695450</xdr:rowOff>
    </xdr:to>
    <xdr:sp macro="" textlink="">
      <xdr:nvSpPr>
        <xdr:cNvPr id="9325" name="Text Box 35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648200" y="11811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58</xdr:col>
      <xdr:colOff>0</xdr:colOff>
      <xdr:row>0</xdr:row>
      <xdr:rowOff>1524000</xdr:rowOff>
    </xdr:from>
    <xdr:to>
      <xdr:col>58</xdr:col>
      <xdr:colOff>0</xdr:colOff>
      <xdr:row>0</xdr:row>
      <xdr:rowOff>1857375</xdr:rowOff>
    </xdr:to>
    <xdr:sp macro="" textlink="">
      <xdr:nvSpPr>
        <xdr:cNvPr id="9327" name="Line 64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4619625" y="118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0</xdr:colOff>
      <xdr:row>0</xdr:row>
      <xdr:rowOff>1524000</xdr:rowOff>
    </xdr:from>
    <xdr:to>
      <xdr:col>60</xdr:col>
      <xdr:colOff>0</xdr:colOff>
      <xdr:row>0</xdr:row>
      <xdr:rowOff>1857375</xdr:rowOff>
    </xdr:to>
    <xdr:sp macro="" textlink="">
      <xdr:nvSpPr>
        <xdr:cNvPr id="9329" name="Line 6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5381625" y="118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9331" name="Line 6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9333" name="Line 69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9335" name="Line 69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9337" name="Line 6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9339" name="Line 69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9341" name="Line 69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9343" name="Line 69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9345" name="Line 69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9347" name="Line 6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9349" name="Line 69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9351" name="Line 69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62</xdr:col>
      <xdr:colOff>0</xdr:colOff>
      <xdr:row>0</xdr:row>
      <xdr:rowOff>1562100</xdr:rowOff>
    </xdr:from>
    <xdr:to>
      <xdr:col>62</xdr:col>
      <xdr:colOff>0</xdr:colOff>
      <xdr:row>1</xdr:row>
      <xdr:rowOff>28575</xdr:rowOff>
    </xdr:to>
    <xdr:sp macro="" textlink="">
      <xdr:nvSpPr>
        <xdr:cNvPr id="9353" name="Line 6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ShapeType="1"/>
        </xdr:cNvSpPr>
      </xdr:nvSpPr>
      <xdr:spPr bwMode="auto">
        <a:xfrm flipV="1">
          <a:off x="6143625" y="11811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594360</xdr:colOff>
      <xdr:row>0</xdr:row>
      <xdr:rowOff>76200</xdr:rowOff>
    </xdr:from>
    <xdr:to>
      <xdr:col>8</xdr:col>
      <xdr:colOff>167640</xdr:colOff>
      <xdr:row>3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3160" y="76200"/>
          <a:ext cx="2621280" cy="5334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15240</xdr:colOff>
      <xdr:row>1</xdr:row>
      <xdr:rowOff>137160</xdr:rowOff>
    </xdr:from>
    <xdr:to>
      <xdr:col>15</xdr:col>
      <xdr:colOff>426720</xdr:colOff>
      <xdr:row>5</xdr:row>
      <xdr:rowOff>22860</xdr:rowOff>
    </xdr:to>
    <xdr:sp macro="" textlink="">
      <xdr:nvSpPr>
        <xdr:cNvPr id="3" name="Bent-Up Arrow 2"/>
        <xdr:cNvSpPr/>
      </xdr:nvSpPr>
      <xdr:spPr>
        <a:xfrm rot="5400000" flipV="1">
          <a:off x="8660130" y="148590"/>
          <a:ext cx="678180" cy="1021080"/>
        </a:xfrm>
        <a:prstGeom prst="bentUpArrow">
          <a:avLst>
            <a:gd name="adj1" fmla="val 25000"/>
            <a:gd name="adj2" fmla="val 24432"/>
            <a:gd name="adj3" fmla="val 25000"/>
          </a:avLst>
        </a:prstGeom>
        <a:solidFill>
          <a:schemeClr val="bg1">
            <a:lumMod val="6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C2" sqref="BC2"/>
    </sheetView>
  </sheetViews>
  <sheetFormatPr defaultRowHeight="15" x14ac:dyDescent="0.25"/>
  <cols>
    <col min="1" max="1" width="4.7109375" customWidth="1"/>
    <col min="2" max="2" width="7.28515625" customWidth="1"/>
    <col min="3" max="3" width="28.85546875" customWidth="1"/>
    <col min="4" max="4" width="17.5703125" customWidth="1"/>
    <col min="5" max="10" width="5.28515625" customWidth="1"/>
    <col min="11" max="11" width="6.140625" customWidth="1"/>
    <col min="12" max="12" width="11.5703125" customWidth="1"/>
    <col min="13" max="13" width="16.5703125" customWidth="1"/>
    <col min="14" max="21" width="5.28515625" customWidth="1"/>
    <col min="22" max="22" width="6.28515625" customWidth="1"/>
    <col min="23" max="23" width="12.28515625" customWidth="1"/>
    <col min="24" max="24" width="16.28515625" customWidth="1"/>
    <col min="25" max="32" width="5.28515625" customWidth="1"/>
    <col min="33" max="33" width="6.28515625" customWidth="1"/>
    <col min="34" max="34" width="12.28515625" customWidth="1"/>
    <col min="35" max="35" width="16" customWidth="1"/>
    <col min="36" max="36" width="5.7109375" customWidth="1"/>
    <col min="37" max="37" width="6.28515625" customWidth="1"/>
    <col min="38" max="38" width="5.5703125" customWidth="1"/>
    <col min="39" max="39" width="6.5703125" customWidth="1"/>
    <col min="40" max="40" width="6.140625" customWidth="1"/>
    <col min="41" max="41" width="6.85546875" customWidth="1"/>
    <col min="42" max="42" width="6.7109375" customWidth="1"/>
    <col min="43" max="43" width="6" customWidth="1"/>
    <col min="44" max="44" width="7.140625" customWidth="1"/>
    <col min="45" max="45" width="11.140625" customWidth="1"/>
    <col min="46" max="46" width="16" customWidth="1"/>
    <col min="47" max="47" width="5.7109375" customWidth="1"/>
    <col min="48" max="48" width="6.28515625" customWidth="1"/>
    <col min="49" max="49" width="5.5703125" customWidth="1"/>
    <col min="50" max="50" width="6.5703125" customWidth="1"/>
    <col min="51" max="51" width="6.140625" customWidth="1"/>
    <col min="52" max="52" width="6.85546875" customWidth="1"/>
    <col min="53" max="53" width="6.7109375" customWidth="1"/>
    <col min="54" max="54" width="6" customWidth="1"/>
    <col min="55" max="55" width="7.140625" customWidth="1"/>
    <col min="56" max="56" width="11.140625" customWidth="1"/>
    <col min="57" max="57" width="15.5703125" customWidth="1"/>
    <col min="58" max="59" width="7.28515625" customWidth="1"/>
    <col min="60" max="60" width="7.5703125" customWidth="1"/>
    <col min="61" max="61" width="7.28515625" customWidth="1"/>
    <col min="62" max="62" width="6.140625" customWidth="1"/>
    <col min="63" max="63" width="6.5703125" customWidth="1"/>
    <col min="64" max="64" width="7" customWidth="1"/>
    <col min="65" max="65" width="11.28515625" customWidth="1"/>
  </cols>
  <sheetData>
    <row r="1" spans="1:65" ht="92.25" customHeight="1" x14ac:dyDescent="0.25">
      <c r="A1" s="1" t="s">
        <v>0</v>
      </c>
      <c r="B1" s="2" t="s">
        <v>1</v>
      </c>
      <c r="C1" s="1" t="s">
        <v>2</v>
      </c>
      <c r="D1" s="3" t="s">
        <v>6</v>
      </c>
      <c r="E1" s="44" t="s">
        <v>21</v>
      </c>
      <c r="F1" s="45"/>
      <c r="G1" s="44" t="s">
        <v>20</v>
      </c>
      <c r="H1" s="45"/>
      <c r="I1" s="44" t="s">
        <v>3</v>
      </c>
      <c r="J1" s="45"/>
      <c r="K1" s="4" t="s">
        <v>4</v>
      </c>
      <c r="L1" s="5" t="s">
        <v>5</v>
      </c>
      <c r="M1" s="3" t="s">
        <v>6</v>
      </c>
      <c r="N1" s="44" t="s">
        <v>22</v>
      </c>
      <c r="O1" s="45"/>
      <c r="P1" s="44" t="s">
        <v>23</v>
      </c>
      <c r="Q1" s="45"/>
      <c r="R1" s="44" t="s">
        <v>24</v>
      </c>
      <c r="S1" s="45"/>
      <c r="T1" s="44" t="s">
        <v>25</v>
      </c>
      <c r="U1" s="45"/>
      <c r="V1" s="37" t="s">
        <v>4</v>
      </c>
      <c r="W1" s="5" t="s">
        <v>5</v>
      </c>
      <c r="X1" s="3" t="s">
        <v>6</v>
      </c>
      <c r="Y1" s="44" t="s">
        <v>22</v>
      </c>
      <c r="Z1" s="45"/>
      <c r="AA1" s="44" t="s">
        <v>23</v>
      </c>
      <c r="AB1" s="45"/>
      <c r="AC1" s="44" t="s">
        <v>24</v>
      </c>
      <c r="AD1" s="45"/>
      <c r="AE1" s="44" t="s">
        <v>25</v>
      </c>
      <c r="AF1" s="45"/>
      <c r="AG1" s="38" t="s">
        <v>4</v>
      </c>
      <c r="AH1" s="5" t="s">
        <v>5</v>
      </c>
      <c r="AI1" s="3" t="s">
        <v>6</v>
      </c>
      <c r="AJ1" s="44" t="s">
        <v>22</v>
      </c>
      <c r="AK1" s="45"/>
      <c r="AL1" s="44" t="s">
        <v>23</v>
      </c>
      <c r="AM1" s="45"/>
      <c r="AN1" s="44" t="s">
        <v>24</v>
      </c>
      <c r="AO1" s="45"/>
      <c r="AP1" s="44" t="s">
        <v>25</v>
      </c>
      <c r="AQ1" s="45"/>
      <c r="AR1" s="39" t="s">
        <v>4</v>
      </c>
      <c r="AS1" s="5" t="s">
        <v>5</v>
      </c>
      <c r="AT1" s="3" t="s">
        <v>6</v>
      </c>
      <c r="AU1" s="44" t="s">
        <v>22</v>
      </c>
      <c r="AV1" s="45"/>
      <c r="AW1" s="44" t="s">
        <v>23</v>
      </c>
      <c r="AX1" s="45"/>
      <c r="AY1" s="44" t="s">
        <v>24</v>
      </c>
      <c r="AZ1" s="45"/>
      <c r="BA1" s="44" t="s">
        <v>25</v>
      </c>
      <c r="BB1" s="45"/>
      <c r="BC1" s="41" t="s">
        <v>4</v>
      </c>
      <c r="BD1" s="5" t="s">
        <v>5</v>
      </c>
      <c r="BE1" s="3" t="s">
        <v>42</v>
      </c>
      <c r="BF1" s="44" t="s">
        <v>21</v>
      </c>
      <c r="BG1" s="45"/>
      <c r="BH1" s="44" t="s">
        <v>20</v>
      </c>
      <c r="BI1" s="45"/>
      <c r="BJ1" s="44" t="s">
        <v>3</v>
      </c>
      <c r="BK1" s="45"/>
      <c r="BL1" s="42" t="s">
        <v>4</v>
      </c>
      <c r="BM1" s="5" t="s">
        <v>5</v>
      </c>
    </row>
    <row r="2" spans="1:65" ht="30" customHeight="1" x14ac:dyDescent="0.25">
      <c r="A2" s="6">
        <v>1</v>
      </c>
      <c r="B2" s="24">
        <v>1323</v>
      </c>
      <c r="C2" s="24" t="s">
        <v>30</v>
      </c>
      <c r="D2" s="7" t="s">
        <v>44</v>
      </c>
      <c r="E2" s="21">
        <v>90</v>
      </c>
      <c r="F2" s="22">
        <f>E2*15%</f>
        <v>13.5</v>
      </c>
      <c r="G2" s="10">
        <v>44</v>
      </c>
      <c r="H2" s="22">
        <f>G2*25%</f>
        <v>11</v>
      </c>
      <c r="I2" s="10">
        <v>11</v>
      </c>
      <c r="J2" s="22">
        <f>I2*60%</f>
        <v>6.6</v>
      </c>
      <c r="K2" s="23">
        <f t="shared" ref="K2:K14" si="0">SUM(J2+H2+F2)</f>
        <v>31.1</v>
      </c>
      <c r="L2" s="24" t="str">
        <f t="shared" ref="L2:L8" si="1">IF(K2&gt;=50,"Προάγεται","Απορίπτεται")</f>
        <v>Απορίπτεται</v>
      </c>
      <c r="M2" s="40" t="s">
        <v>37</v>
      </c>
      <c r="N2" s="21">
        <v>100</v>
      </c>
      <c r="O2" s="22">
        <f>N2*10%</f>
        <v>10</v>
      </c>
      <c r="P2" s="10">
        <v>29</v>
      </c>
      <c r="Q2" s="22">
        <f>P2*20%</f>
        <v>5.8000000000000007</v>
      </c>
      <c r="R2" s="10">
        <v>70</v>
      </c>
      <c r="S2" s="22">
        <f t="shared" ref="S2:S32" si="2">R2*20%</f>
        <v>14</v>
      </c>
      <c r="T2" s="10">
        <v>17</v>
      </c>
      <c r="U2" s="22">
        <f>T2*50%</f>
        <v>8.5</v>
      </c>
      <c r="V2" s="23">
        <f t="shared" ref="V2:V9" si="3">SUM(U2+S2+Q2+O2)</f>
        <v>38.299999999999997</v>
      </c>
      <c r="W2" s="24" t="str">
        <f>IF(V2&gt;=50,"Προάγεται","Απορίπτεται")</f>
        <v>Απορίπτεται</v>
      </c>
      <c r="X2" s="40" t="s">
        <v>39</v>
      </c>
      <c r="Y2" s="21">
        <v>100</v>
      </c>
      <c r="Z2" s="22">
        <f>Y2*10%</f>
        <v>10</v>
      </c>
      <c r="AA2" s="10">
        <v>62</v>
      </c>
      <c r="AB2" s="22">
        <f>AA2*20%</f>
        <v>12.4</v>
      </c>
      <c r="AC2" s="10">
        <v>75</v>
      </c>
      <c r="AD2" s="22">
        <f t="shared" ref="AD2:AD24" si="4">AC2*20%</f>
        <v>15</v>
      </c>
      <c r="AE2" s="10">
        <v>18</v>
      </c>
      <c r="AF2" s="22">
        <f>AE2*50%</f>
        <v>9</v>
      </c>
      <c r="AG2" s="23">
        <f t="shared" ref="AG2:AG24" si="5">SUM(AF2+AD2+AB2+Z2)</f>
        <v>46.4</v>
      </c>
      <c r="AH2" s="24" t="str">
        <f>IF(AG2&gt;=50,"Προάγεται","Απορίπτεται")</f>
        <v>Απορίπτεται</v>
      </c>
      <c r="AI2" s="40" t="s">
        <v>40</v>
      </c>
      <c r="AJ2" s="21">
        <v>100</v>
      </c>
      <c r="AK2" s="22">
        <f>AJ2*10%</f>
        <v>10</v>
      </c>
      <c r="AL2" s="10">
        <v>27</v>
      </c>
      <c r="AM2" s="22">
        <f>AL2*20%</f>
        <v>5.4</v>
      </c>
      <c r="AN2" s="10">
        <v>60</v>
      </c>
      <c r="AO2" s="22">
        <f t="shared" ref="AO2:AO24" si="6">AN2*20%</f>
        <v>12</v>
      </c>
      <c r="AP2" s="10">
        <v>22</v>
      </c>
      <c r="AQ2" s="22">
        <f>AP2*50%</f>
        <v>11</v>
      </c>
      <c r="AR2" s="23">
        <f t="shared" ref="AR2:AR9" si="7">SUM(AQ2+AO2+AM2+AK2)</f>
        <v>38.4</v>
      </c>
      <c r="AS2" s="24" t="str">
        <f>IF(AR2&gt;=50,"Προάγεται","Απορίπτεται")</f>
        <v>Απορίπτεται</v>
      </c>
      <c r="AT2" s="40" t="s">
        <v>41</v>
      </c>
      <c r="AU2" s="21">
        <v>100</v>
      </c>
      <c r="AV2" s="22">
        <f>AU2*10%</f>
        <v>10</v>
      </c>
      <c r="AW2" s="10">
        <v>66</v>
      </c>
      <c r="AX2" s="22">
        <f>AW2*20%</f>
        <v>13.200000000000001</v>
      </c>
      <c r="AY2" s="10">
        <v>66</v>
      </c>
      <c r="AZ2" s="22">
        <f t="shared" ref="AZ2:AZ30" si="8">AY2*20%</f>
        <v>13.200000000000001</v>
      </c>
      <c r="BA2" s="10">
        <v>52</v>
      </c>
      <c r="BB2" s="22">
        <f>BA2*50%</f>
        <v>26</v>
      </c>
      <c r="BC2" s="23">
        <f t="shared" ref="BC2:BC30" si="9">SUM(BB2+AZ2+AX2+AV2)</f>
        <v>62.400000000000006</v>
      </c>
      <c r="BD2" s="24" t="str">
        <f>IF(BC2&gt;=50,"Προάγεται","Απορίπτεται")</f>
        <v>Προάγεται</v>
      </c>
      <c r="BE2" s="7" t="s">
        <v>43</v>
      </c>
      <c r="BF2" s="21">
        <v>100</v>
      </c>
      <c r="BG2" s="22">
        <f>BF2*15%</f>
        <v>15</v>
      </c>
      <c r="BH2" s="10">
        <v>60</v>
      </c>
      <c r="BI2" s="22">
        <f>BH2*25%</f>
        <v>15</v>
      </c>
      <c r="BJ2" s="10">
        <v>40</v>
      </c>
      <c r="BK2" s="22">
        <f>BJ2*60%</f>
        <v>24</v>
      </c>
      <c r="BL2" s="23">
        <f t="shared" ref="BL2:BL14" si="10">SUM(BK2+BI2+BG2)</f>
        <v>54</v>
      </c>
      <c r="BM2" s="24" t="str">
        <f>IF(BL2&gt;=50,"Προάγεται","Απορίπτεται")</f>
        <v>Προάγεται</v>
      </c>
    </row>
    <row r="3" spans="1:65" ht="51" x14ac:dyDescent="0.25">
      <c r="A3" s="6">
        <v>2</v>
      </c>
      <c r="B3" s="24">
        <v>1344</v>
      </c>
      <c r="C3" s="24" t="s">
        <v>31</v>
      </c>
      <c r="D3" s="7" t="s">
        <v>44</v>
      </c>
      <c r="E3" s="21">
        <v>100</v>
      </c>
      <c r="F3" s="22">
        <f t="shared" ref="F3:F14" si="11">E3*15%</f>
        <v>15</v>
      </c>
      <c r="G3" s="10">
        <v>40</v>
      </c>
      <c r="H3" s="22">
        <f t="shared" ref="H3:H14" si="12">G3*25%</f>
        <v>10</v>
      </c>
      <c r="I3" s="10">
        <v>24</v>
      </c>
      <c r="J3" s="22">
        <f t="shared" ref="J3:J32" si="13">I3*60%</f>
        <v>14.399999999999999</v>
      </c>
      <c r="K3" s="23">
        <f t="shared" si="0"/>
        <v>39.4</v>
      </c>
      <c r="L3" s="24" t="str">
        <f t="shared" si="1"/>
        <v>Απορίπτεται</v>
      </c>
      <c r="M3" s="40" t="s">
        <v>37</v>
      </c>
      <c r="N3" s="21">
        <v>100</v>
      </c>
      <c r="O3" s="22">
        <f t="shared" ref="O3:O32" si="14">N3*10%</f>
        <v>10</v>
      </c>
      <c r="P3" s="10">
        <v>41</v>
      </c>
      <c r="Q3" s="22">
        <f t="shared" ref="Q3:Q9" si="15">P3*20%</f>
        <v>8.2000000000000011</v>
      </c>
      <c r="R3" s="10">
        <v>75</v>
      </c>
      <c r="S3" s="22">
        <f t="shared" si="2"/>
        <v>15</v>
      </c>
      <c r="T3" s="10">
        <v>56</v>
      </c>
      <c r="U3" s="22">
        <f t="shared" ref="U3:U9" si="16">T3*50%</f>
        <v>28</v>
      </c>
      <c r="V3" s="23">
        <f t="shared" si="3"/>
        <v>61.2</v>
      </c>
      <c r="W3" s="24" t="str">
        <f t="shared" ref="W3:W8" si="17">IF(V3&gt;=50,"Προάγεται","Απορίπτεται")</f>
        <v>Προάγεται</v>
      </c>
      <c r="X3" s="40" t="s">
        <v>39</v>
      </c>
      <c r="Y3" s="21">
        <v>100</v>
      </c>
      <c r="Z3" s="22">
        <f t="shared" ref="Z3:Z24" si="18">Y3*10%</f>
        <v>10</v>
      </c>
      <c r="AA3" s="10">
        <v>69.5</v>
      </c>
      <c r="AB3" s="22">
        <f t="shared" ref="AB3:AB9" si="19">AA3*20%</f>
        <v>13.9</v>
      </c>
      <c r="AC3" s="10">
        <v>85</v>
      </c>
      <c r="AD3" s="22">
        <f t="shared" si="4"/>
        <v>17</v>
      </c>
      <c r="AE3" s="10">
        <v>51</v>
      </c>
      <c r="AF3" s="22">
        <f t="shared" ref="AF3:AF9" si="20">AE3*50%</f>
        <v>25.5</v>
      </c>
      <c r="AG3" s="23">
        <f t="shared" si="5"/>
        <v>66.400000000000006</v>
      </c>
      <c r="AH3" s="24" t="str">
        <f t="shared" ref="AH3:AH8" si="21">IF(AG3&gt;=50,"Προάγεται","Απορίπτεται")</f>
        <v>Προάγεται</v>
      </c>
      <c r="AI3" s="40" t="s">
        <v>40</v>
      </c>
      <c r="AJ3" s="21">
        <v>100</v>
      </c>
      <c r="AK3" s="22">
        <f t="shared" ref="AK3:AK24" si="22">AJ3*10%</f>
        <v>10</v>
      </c>
      <c r="AL3" s="10">
        <v>30</v>
      </c>
      <c r="AM3" s="22">
        <f t="shared" ref="AM3:AM9" si="23">AL3*20%</f>
        <v>6</v>
      </c>
      <c r="AN3" s="10">
        <v>70</v>
      </c>
      <c r="AO3" s="22">
        <f t="shared" si="6"/>
        <v>14</v>
      </c>
      <c r="AP3" s="10">
        <v>41</v>
      </c>
      <c r="AQ3" s="22">
        <f t="shared" ref="AQ3:AQ9" si="24">AP3*50%</f>
        <v>20.5</v>
      </c>
      <c r="AR3" s="23">
        <f t="shared" si="7"/>
        <v>50.5</v>
      </c>
      <c r="AS3" s="24" t="str">
        <f t="shared" ref="AS3:AS8" si="25">IF(AR3&gt;=50,"Προάγεται","Απορίπτεται")</f>
        <v>Προάγεται</v>
      </c>
      <c r="AT3" s="40" t="s">
        <v>41</v>
      </c>
      <c r="AU3" s="21">
        <v>100</v>
      </c>
      <c r="AV3" s="22">
        <f t="shared" ref="AV3:AV30" si="26">AU3*10%</f>
        <v>10</v>
      </c>
      <c r="AW3" s="10">
        <v>80</v>
      </c>
      <c r="AX3" s="22">
        <f t="shared" ref="AX3:AX9" si="27">AW3*20%</f>
        <v>16</v>
      </c>
      <c r="AY3" s="10">
        <v>80</v>
      </c>
      <c r="AZ3" s="22">
        <f t="shared" si="8"/>
        <v>16</v>
      </c>
      <c r="BA3" s="10">
        <v>71</v>
      </c>
      <c r="BB3" s="22">
        <f t="shared" ref="BB3:BB9" si="28">BA3*50%</f>
        <v>35.5</v>
      </c>
      <c r="BC3" s="23">
        <f t="shared" si="9"/>
        <v>77.5</v>
      </c>
      <c r="BD3" s="24" t="str">
        <f t="shared" ref="BD3:BD8" si="29">IF(BC3&gt;=50,"Προάγεται","Απορίπτεται")</f>
        <v>Προάγεται</v>
      </c>
      <c r="BE3" s="7" t="s">
        <v>43</v>
      </c>
      <c r="BF3" s="21">
        <v>100</v>
      </c>
      <c r="BG3" s="22">
        <f t="shared" ref="BG3:BG14" si="30">BF3*15%</f>
        <v>15</v>
      </c>
      <c r="BH3" s="10">
        <v>82</v>
      </c>
      <c r="BI3" s="22">
        <f t="shared" ref="BI3:BI14" si="31">BH3*25%</f>
        <v>20.5</v>
      </c>
      <c r="BJ3" s="10">
        <v>50</v>
      </c>
      <c r="BK3" s="22">
        <f t="shared" ref="BK3:BK26" si="32">BJ3*60%</f>
        <v>30</v>
      </c>
      <c r="BL3" s="23">
        <f t="shared" si="10"/>
        <v>65.5</v>
      </c>
      <c r="BM3" s="24" t="str">
        <f>IF(BL3&gt;=50,"Προάγεται","Απορίπτεται")</f>
        <v>Προάγεται</v>
      </c>
    </row>
    <row r="4" spans="1:65" ht="51" x14ac:dyDescent="0.25">
      <c r="A4" s="6">
        <v>3</v>
      </c>
      <c r="B4" s="24">
        <v>1333</v>
      </c>
      <c r="C4" s="24" t="s">
        <v>32</v>
      </c>
      <c r="D4" s="7" t="s">
        <v>44</v>
      </c>
      <c r="E4" s="21">
        <v>80</v>
      </c>
      <c r="F4" s="22">
        <f t="shared" si="11"/>
        <v>12</v>
      </c>
      <c r="G4" s="10">
        <v>39</v>
      </c>
      <c r="H4" s="22">
        <f t="shared" si="12"/>
        <v>9.75</v>
      </c>
      <c r="I4" s="10">
        <v>6</v>
      </c>
      <c r="J4" s="22">
        <f t="shared" si="13"/>
        <v>3.5999999999999996</v>
      </c>
      <c r="K4" s="23">
        <f t="shared" si="0"/>
        <v>25.35</v>
      </c>
      <c r="L4" s="24" t="str">
        <f t="shared" si="1"/>
        <v>Απορίπτεται</v>
      </c>
      <c r="M4" s="40" t="s">
        <v>37</v>
      </c>
      <c r="N4" s="21">
        <v>100</v>
      </c>
      <c r="O4" s="22">
        <f t="shared" si="14"/>
        <v>10</v>
      </c>
      <c r="P4" s="10">
        <v>79</v>
      </c>
      <c r="Q4" s="22">
        <f t="shared" si="15"/>
        <v>15.8</v>
      </c>
      <c r="R4" s="10">
        <v>75</v>
      </c>
      <c r="S4" s="22">
        <f t="shared" si="2"/>
        <v>15</v>
      </c>
      <c r="T4" s="10">
        <v>40</v>
      </c>
      <c r="U4" s="22">
        <f t="shared" si="16"/>
        <v>20</v>
      </c>
      <c r="V4" s="23">
        <f t="shared" si="3"/>
        <v>60.8</v>
      </c>
      <c r="W4" s="24" t="str">
        <f t="shared" si="17"/>
        <v>Προάγεται</v>
      </c>
      <c r="X4" s="40" t="s">
        <v>39</v>
      </c>
      <c r="Y4" s="21">
        <v>100</v>
      </c>
      <c r="Z4" s="22">
        <f t="shared" si="18"/>
        <v>10</v>
      </c>
      <c r="AA4" s="10">
        <v>61</v>
      </c>
      <c r="AB4" s="22">
        <f t="shared" si="19"/>
        <v>12.200000000000001</v>
      </c>
      <c r="AC4" s="10">
        <v>85</v>
      </c>
      <c r="AD4" s="22">
        <f t="shared" si="4"/>
        <v>17</v>
      </c>
      <c r="AE4" s="10">
        <v>15</v>
      </c>
      <c r="AF4" s="22">
        <f t="shared" si="20"/>
        <v>7.5</v>
      </c>
      <c r="AG4" s="23">
        <f t="shared" si="5"/>
        <v>46.7</v>
      </c>
      <c r="AH4" s="24" t="str">
        <f t="shared" si="21"/>
        <v>Απορίπτεται</v>
      </c>
      <c r="AI4" s="40" t="s">
        <v>40</v>
      </c>
      <c r="AJ4" s="21">
        <v>90</v>
      </c>
      <c r="AK4" s="22">
        <f t="shared" si="22"/>
        <v>9</v>
      </c>
      <c r="AL4" s="10">
        <v>29</v>
      </c>
      <c r="AM4" s="22">
        <f t="shared" si="23"/>
        <v>5.8000000000000007</v>
      </c>
      <c r="AN4" s="10">
        <v>80</v>
      </c>
      <c r="AO4" s="22">
        <f t="shared" si="6"/>
        <v>16</v>
      </c>
      <c r="AP4" s="10">
        <v>10</v>
      </c>
      <c r="AQ4" s="22">
        <f t="shared" si="24"/>
        <v>5</v>
      </c>
      <c r="AR4" s="23">
        <f t="shared" si="7"/>
        <v>35.799999999999997</v>
      </c>
      <c r="AS4" s="24" t="str">
        <f t="shared" si="25"/>
        <v>Απορίπτεται</v>
      </c>
      <c r="AT4" s="40" t="s">
        <v>41</v>
      </c>
      <c r="AU4" s="21">
        <v>100</v>
      </c>
      <c r="AV4" s="22">
        <f t="shared" si="26"/>
        <v>10</v>
      </c>
      <c r="AW4" s="10">
        <v>81</v>
      </c>
      <c r="AX4" s="22">
        <f t="shared" si="27"/>
        <v>16.2</v>
      </c>
      <c r="AY4" s="10">
        <v>81</v>
      </c>
      <c r="AZ4" s="22">
        <f t="shared" si="8"/>
        <v>16.2</v>
      </c>
      <c r="BA4" s="10">
        <v>59</v>
      </c>
      <c r="BB4" s="22">
        <f t="shared" si="28"/>
        <v>29.5</v>
      </c>
      <c r="BC4" s="23">
        <f t="shared" si="9"/>
        <v>71.900000000000006</v>
      </c>
      <c r="BD4" s="24" t="str">
        <f t="shared" si="29"/>
        <v>Προάγεται</v>
      </c>
      <c r="BE4" s="7" t="s">
        <v>43</v>
      </c>
      <c r="BF4" s="21">
        <v>100</v>
      </c>
      <c r="BG4" s="22">
        <f t="shared" si="30"/>
        <v>15</v>
      </c>
      <c r="BH4" s="10">
        <v>60</v>
      </c>
      <c r="BI4" s="22">
        <f t="shared" si="31"/>
        <v>15</v>
      </c>
      <c r="BJ4" s="10">
        <v>51</v>
      </c>
      <c r="BK4" s="22">
        <f t="shared" si="32"/>
        <v>30.599999999999998</v>
      </c>
      <c r="BL4" s="23">
        <f t="shared" si="10"/>
        <v>60.599999999999994</v>
      </c>
      <c r="BM4" s="24" t="str">
        <f t="shared" ref="BM4:BM8" si="33">IF(BL4&gt;=50,"Προάγεται","Απορίπτεται")</f>
        <v>Προάγεται</v>
      </c>
    </row>
    <row r="5" spans="1:65" ht="51" x14ac:dyDescent="0.25">
      <c r="A5" s="6">
        <v>4</v>
      </c>
      <c r="B5" s="24">
        <v>1351</v>
      </c>
      <c r="C5" s="24" t="s">
        <v>33</v>
      </c>
      <c r="D5" s="7" t="s">
        <v>44</v>
      </c>
      <c r="E5" s="21">
        <v>100</v>
      </c>
      <c r="F5" s="22">
        <f t="shared" si="11"/>
        <v>15</v>
      </c>
      <c r="G5" s="10">
        <v>100</v>
      </c>
      <c r="H5" s="22">
        <f t="shared" si="12"/>
        <v>25</v>
      </c>
      <c r="I5" s="10">
        <v>84</v>
      </c>
      <c r="J5" s="22">
        <f t="shared" si="13"/>
        <v>50.4</v>
      </c>
      <c r="K5" s="23">
        <f t="shared" si="0"/>
        <v>90.4</v>
      </c>
      <c r="L5" s="24" t="str">
        <f t="shared" si="1"/>
        <v>Προάγεται</v>
      </c>
      <c r="M5" s="40" t="s">
        <v>37</v>
      </c>
      <c r="N5" s="21"/>
      <c r="O5" s="22"/>
      <c r="P5" s="10"/>
      <c r="Q5" s="22">
        <f t="shared" si="15"/>
        <v>0</v>
      </c>
      <c r="R5" s="10"/>
      <c r="S5" s="22">
        <f t="shared" si="2"/>
        <v>0</v>
      </c>
      <c r="T5" s="10"/>
      <c r="U5" s="22">
        <f>T5*50%</f>
        <v>0</v>
      </c>
      <c r="V5" s="24" t="s">
        <v>38</v>
      </c>
      <c r="W5" s="24" t="s">
        <v>38</v>
      </c>
      <c r="X5" s="40" t="s">
        <v>39</v>
      </c>
      <c r="Y5" s="21">
        <v>100</v>
      </c>
      <c r="Z5" s="22"/>
      <c r="AA5" s="10">
        <v>97</v>
      </c>
      <c r="AB5" s="22">
        <f t="shared" si="19"/>
        <v>19.400000000000002</v>
      </c>
      <c r="AC5" s="10">
        <v>98</v>
      </c>
      <c r="AD5" s="22">
        <f t="shared" si="4"/>
        <v>19.600000000000001</v>
      </c>
      <c r="AE5" s="10">
        <v>95</v>
      </c>
      <c r="AF5" s="22">
        <f>AE5*50%</f>
        <v>47.5</v>
      </c>
      <c r="AG5" s="23">
        <f t="shared" si="5"/>
        <v>86.5</v>
      </c>
      <c r="AH5" s="24" t="str">
        <f t="shared" si="21"/>
        <v>Προάγεται</v>
      </c>
      <c r="AI5" s="40" t="s">
        <v>40</v>
      </c>
      <c r="AJ5" s="21">
        <v>100</v>
      </c>
      <c r="AK5" s="22">
        <f t="shared" si="22"/>
        <v>10</v>
      </c>
      <c r="AL5" s="10">
        <v>95</v>
      </c>
      <c r="AM5" s="22">
        <f t="shared" si="23"/>
        <v>19</v>
      </c>
      <c r="AN5" s="10">
        <v>100</v>
      </c>
      <c r="AO5" s="22">
        <f t="shared" si="6"/>
        <v>20</v>
      </c>
      <c r="AP5" s="10">
        <v>82</v>
      </c>
      <c r="AQ5" s="22">
        <f t="shared" si="24"/>
        <v>41</v>
      </c>
      <c r="AR5" s="23">
        <f t="shared" si="7"/>
        <v>90</v>
      </c>
      <c r="AS5" s="24" t="str">
        <f t="shared" si="25"/>
        <v>Προάγεται</v>
      </c>
      <c r="AT5" s="40" t="s">
        <v>41</v>
      </c>
      <c r="AU5" s="21">
        <v>100</v>
      </c>
      <c r="AV5" s="22"/>
      <c r="AW5" s="10">
        <v>100</v>
      </c>
      <c r="AX5" s="22">
        <f t="shared" si="27"/>
        <v>20</v>
      </c>
      <c r="AY5" s="10">
        <v>100</v>
      </c>
      <c r="AZ5" s="22">
        <f t="shared" si="8"/>
        <v>20</v>
      </c>
      <c r="BA5" s="10">
        <v>100</v>
      </c>
      <c r="BB5" s="22">
        <f>BA5*50%</f>
        <v>50</v>
      </c>
      <c r="BC5" s="23">
        <f t="shared" si="9"/>
        <v>90</v>
      </c>
      <c r="BD5" s="24" t="str">
        <f t="shared" si="29"/>
        <v>Προάγεται</v>
      </c>
      <c r="BE5" s="7" t="s">
        <v>43</v>
      </c>
      <c r="BF5" s="21">
        <v>100</v>
      </c>
      <c r="BG5" s="22">
        <f t="shared" si="30"/>
        <v>15</v>
      </c>
      <c r="BH5" s="10">
        <v>92</v>
      </c>
      <c r="BI5" s="22">
        <f t="shared" si="31"/>
        <v>23</v>
      </c>
      <c r="BJ5" s="10">
        <v>92</v>
      </c>
      <c r="BK5" s="22">
        <f t="shared" si="32"/>
        <v>55.199999999999996</v>
      </c>
      <c r="BL5" s="23">
        <f t="shared" si="10"/>
        <v>93.199999999999989</v>
      </c>
      <c r="BM5" s="24" t="str">
        <f t="shared" si="33"/>
        <v>Προάγεται</v>
      </c>
    </row>
    <row r="6" spans="1:65" ht="51" x14ac:dyDescent="0.25">
      <c r="A6" s="6">
        <v>5</v>
      </c>
      <c r="B6" s="24">
        <v>1346</v>
      </c>
      <c r="C6" s="24" t="s">
        <v>34</v>
      </c>
      <c r="D6" s="7" t="s">
        <v>44</v>
      </c>
      <c r="E6" s="21">
        <v>100</v>
      </c>
      <c r="F6" s="22">
        <f t="shared" si="11"/>
        <v>15</v>
      </c>
      <c r="G6" s="10">
        <v>100</v>
      </c>
      <c r="H6" s="22">
        <f t="shared" si="12"/>
        <v>25</v>
      </c>
      <c r="I6" s="10">
        <v>90</v>
      </c>
      <c r="J6" s="22">
        <f t="shared" si="13"/>
        <v>54</v>
      </c>
      <c r="K6" s="23">
        <f t="shared" si="0"/>
        <v>94</v>
      </c>
      <c r="L6" s="24" t="str">
        <f t="shared" si="1"/>
        <v>Προάγεται</v>
      </c>
      <c r="M6" s="40" t="s">
        <v>37</v>
      </c>
      <c r="N6" s="21">
        <v>100</v>
      </c>
      <c r="O6" s="22">
        <f t="shared" si="14"/>
        <v>10</v>
      </c>
      <c r="P6" s="10">
        <v>100</v>
      </c>
      <c r="Q6" s="22">
        <f t="shared" si="15"/>
        <v>20</v>
      </c>
      <c r="R6" s="10">
        <v>98</v>
      </c>
      <c r="S6" s="22">
        <f t="shared" si="2"/>
        <v>19.600000000000001</v>
      </c>
      <c r="T6" s="10">
        <v>94</v>
      </c>
      <c r="U6" s="22">
        <f t="shared" si="16"/>
        <v>47</v>
      </c>
      <c r="V6" s="23">
        <f t="shared" si="3"/>
        <v>96.6</v>
      </c>
      <c r="W6" s="24" t="str">
        <f t="shared" si="17"/>
        <v>Προάγεται</v>
      </c>
      <c r="X6" s="40" t="s">
        <v>39</v>
      </c>
      <c r="Y6" s="21">
        <v>100</v>
      </c>
      <c r="Z6" s="22">
        <f t="shared" si="18"/>
        <v>10</v>
      </c>
      <c r="AA6" s="10">
        <v>100</v>
      </c>
      <c r="AB6" s="22">
        <f t="shared" si="19"/>
        <v>20</v>
      </c>
      <c r="AC6" s="10">
        <v>98</v>
      </c>
      <c r="AD6" s="22">
        <f t="shared" si="4"/>
        <v>19.600000000000001</v>
      </c>
      <c r="AE6" s="10">
        <v>98</v>
      </c>
      <c r="AF6" s="22">
        <f t="shared" si="20"/>
        <v>49</v>
      </c>
      <c r="AG6" s="23">
        <f t="shared" si="5"/>
        <v>98.6</v>
      </c>
      <c r="AH6" s="24" t="str">
        <f t="shared" si="21"/>
        <v>Προάγεται</v>
      </c>
      <c r="AI6" s="40" t="s">
        <v>40</v>
      </c>
      <c r="AJ6" s="21">
        <v>100</v>
      </c>
      <c r="AK6" s="22">
        <f t="shared" si="22"/>
        <v>10</v>
      </c>
      <c r="AL6" s="10">
        <v>99</v>
      </c>
      <c r="AM6" s="22">
        <f t="shared" si="23"/>
        <v>19.8</v>
      </c>
      <c r="AN6" s="10">
        <v>100</v>
      </c>
      <c r="AO6" s="22">
        <f t="shared" si="6"/>
        <v>20</v>
      </c>
      <c r="AP6" s="10">
        <v>95</v>
      </c>
      <c r="AQ6" s="22">
        <f t="shared" si="24"/>
        <v>47.5</v>
      </c>
      <c r="AR6" s="23">
        <f t="shared" si="7"/>
        <v>97.3</v>
      </c>
      <c r="AS6" s="24" t="str">
        <f t="shared" si="25"/>
        <v>Προάγεται</v>
      </c>
      <c r="AT6" s="40" t="s">
        <v>41</v>
      </c>
      <c r="AU6" s="21">
        <v>100</v>
      </c>
      <c r="AV6" s="22">
        <f t="shared" si="26"/>
        <v>10</v>
      </c>
      <c r="AW6" s="10">
        <v>99</v>
      </c>
      <c r="AX6" s="22">
        <f t="shared" si="27"/>
        <v>19.8</v>
      </c>
      <c r="AY6" s="10">
        <v>99</v>
      </c>
      <c r="AZ6" s="22">
        <f t="shared" si="8"/>
        <v>19.8</v>
      </c>
      <c r="BA6" s="10">
        <v>99</v>
      </c>
      <c r="BB6" s="22">
        <f t="shared" si="28"/>
        <v>49.5</v>
      </c>
      <c r="BC6" s="23">
        <f t="shared" si="9"/>
        <v>99.1</v>
      </c>
      <c r="BD6" s="24" t="str">
        <f t="shared" si="29"/>
        <v>Προάγεται</v>
      </c>
      <c r="BE6" s="7" t="s">
        <v>43</v>
      </c>
      <c r="BF6" s="21">
        <v>100</v>
      </c>
      <c r="BG6" s="22">
        <f t="shared" si="30"/>
        <v>15</v>
      </c>
      <c r="BH6" s="10">
        <v>96</v>
      </c>
      <c r="BI6" s="22">
        <f t="shared" si="31"/>
        <v>24</v>
      </c>
      <c r="BJ6" s="10">
        <v>94</v>
      </c>
      <c r="BK6" s="22">
        <f t="shared" si="32"/>
        <v>56.4</v>
      </c>
      <c r="BL6" s="23">
        <f t="shared" si="10"/>
        <v>95.4</v>
      </c>
      <c r="BM6" s="24" t="str">
        <f t="shared" si="33"/>
        <v>Προάγεται</v>
      </c>
    </row>
    <row r="7" spans="1:65" ht="51" x14ac:dyDescent="0.25">
      <c r="A7" s="6">
        <v>6</v>
      </c>
      <c r="B7" s="24">
        <v>1338</v>
      </c>
      <c r="C7" s="24" t="s">
        <v>35</v>
      </c>
      <c r="D7" s="7" t="s">
        <v>44</v>
      </c>
      <c r="E7" s="21">
        <v>50</v>
      </c>
      <c r="F7" s="22">
        <f t="shared" si="11"/>
        <v>7.5</v>
      </c>
      <c r="G7" s="10">
        <v>84</v>
      </c>
      <c r="H7" s="22">
        <f t="shared" si="12"/>
        <v>21</v>
      </c>
      <c r="I7" s="10">
        <v>44</v>
      </c>
      <c r="J7" s="22">
        <f t="shared" si="13"/>
        <v>26.4</v>
      </c>
      <c r="K7" s="23">
        <f t="shared" si="0"/>
        <v>54.9</v>
      </c>
      <c r="L7" s="24" t="str">
        <f t="shared" si="1"/>
        <v>Προάγεται</v>
      </c>
      <c r="M7" s="40" t="s">
        <v>37</v>
      </c>
      <c r="N7" s="21">
        <v>100</v>
      </c>
      <c r="O7" s="22">
        <f t="shared" si="14"/>
        <v>10</v>
      </c>
      <c r="P7" s="10">
        <v>92</v>
      </c>
      <c r="Q7" s="22">
        <f t="shared" si="15"/>
        <v>18.400000000000002</v>
      </c>
      <c r="R7" s="10">
        <v>95</v>
      </c>
      <c r="S7" s="22">
        <f t="shared" si="2"/>
        <v>19</v>
      </c>
      <c r="T7" s="10">
        <v>53</v>
      </c>
      <c r="U7" s="22">
        <f t="shared" si="16"/>
        <v>26.5</v>
      </c>
      <c r="V7" s="23">
        <f>SUM(U7+S7+Q7+O7)</f>
        <v>73.900000000000006</v>
      </c>
      <c r="W7" s="24" t="str">
        <f t="shared" si="17"/>
        <v>Προάγεται</v>
      </c>
      <c r="X7" s="40" t="s">
        <v>39</v>
      </c>
      <c r="Y7" s="21">
        <v>100</v>
      </c>
      <c r="Z7" s="22">
        <f t="shared" si="18"/>
        <v>10</v>
      </c>
      <c r="AA7" s="10">
        <v>88</v>
      </c>
      <c r="AB7" s="22">
        <f t="shared" si="19"/>
        <v>17.600000000000001</v>
      </c>
      <c r="AC7" s="10">
        <v>90</v>
      </c>
      <c r="AD7" s="22">
        <f t="shared" si="4"/>
        <v>18</v>
      </c>
      <c r="AE7" s="10">
        <v>64.5</v>
      </c>
      <c r="AF7" s="22">
        <f t="shared" si="20"/>
        <v>32.25</v>
      </c>
      <c r="AG7" s="23">
        <f>SUM(AF7+AD7+AB7+Z7)</f>
        <v>77.849999999999994</v>
      </c>
      <c r="AH7" s="24" t="str">
        <f t="shared" si="21"/>
        <v>Προάγεται</v>
      </c>
      <c r="AI7" s="40" t="s">
        <v>40</v>
      </c>
      <c r="AJ7" s="21">
        <v>50</v>
      </c>
      <c r="AK7" s="22">
        <f t="shared" si="22"/>
        <v>5</v>
      </c>
      <c r="AL7" s="10">
        <v>55</v>
      </c>
      <c r="AM7" s="22">
        <f t="shared" si="23"/>
        <v>11</v>
      </c>
      <c r="AN7" s="10">
        <v>65</v>
      </c>
      <c r="AO7" s="22">
        <f t="shared" si="6"/>
        <v>13</v>
      </c>
      <c r="AP7" s="10">
        <v>0</v>
      </c>
      <c r="AQ7" s="22">
        <f t="shared" si="24"/>
        <v>0</v>
      </c>
      <c r="AR7" s="23">
        <f t="shared" si="7"/>
        <v>29</v>
      </c>
      <c r="AS7" s="24" t="str">
        <f t="shared" si="25"/>
        <v>Απορίπτεται</v>
      </c>
      <c r="AT7" s="40" t="s">
        <v>41</v>
      </c>
      <c r="AU7" s="21">
        <v>80</v>
      </c>
      <c r="AV7" s="22">
        <f t="shared" si="26"/>
        <v>8</v>
      </c>
      <c r="AW7" s="10">
        <v>68</v>
      </c>
      <c r="AX7" s="22">
        <f t="shared" si="27"/>
        <v>13.600000000000001</v>
      </c>
      <c r="AY7" s="10">
        <v>68</v>
      </c>
      <c r="AZ7" s="22">
        <f t="shared" si="8"/>
        <v>13.600000000000001</v>
      </c>
      <c r="BA7" s="10"/>
      <c r="BB7" s="22">
        <f t="shared" si="28"/>
        <v>0</v>
      </c>
      <c r="BC7" s="23">
        <f>SUM(BB7+AZ7+AX7+AV7)</f>
        <v>35.200000000000003</v>
      </c>
      <c r="BD7" s="24" t="str">
        <f t="shared" si="29"/>
        <v>Απορίπτεται</v>
      </c>
      <c r="BE7" s="7" t="s">
        <v>43</v>
      </c>
      <c r="BF7" s="21">
        <v>100</v>
      </c>
      <c r="BG7" s="22">
        <f t="shared" si="30"/>
        <v>15</v>
      </c>
      <c r="BH7" s="10">
        <v>58</v>
      </c>
      <c r="BI7" s="22">
        <f t="shared" si="31"/>
        <v>14.5</v>
      </c>
      <c r="BJ7" s="10">
        <v>90</v>
      </c>
      <c r="BK7" s="22">
        <f t="shared" si="32"/>
        <v>54</v>
      </c>
      <c r="BL7" s="23">
        <f t="shared" si="10"/>
        <v>83.5</v>
      </c>
      <c r="BM7" s="24" t="str">
        <f t="shared" si="33"/>
        <v>Προάγεται</v>
      </c>
    </row>
    <row r="8" spans="1:65" ht="51" x14ac:dyDescent="0.25">
      <c r="A8" s="6">
        <v>7</v>
      </c>
      <c r="B8" s="24">
        <v>1345</v>
      </c>
      <c r="C8" s="24" t="s">
        <v>36</v>
      </c>
      <c r="D8" s="7" t="s">
        <v>44</v>
      </c>
      <c r="E8" s="21">
        <v>90</v>
      </c>
      <c r="F8" s="22">
        <f t="shared" si="11"/>
        <v>13.5</v>
      </c>
      <c r="G8" s="10">
        <v>91</v>
      </c>
      <c r="H8" s="22">
        <f t="shared" si="12"/>
        <v>22.75</v>
      </c>
      <c r="I8" s="10">
        <v>23</v>
      </c>
      <c r="J8" s="22">
        <f t="shared" si="13"/>
        <v>13.799999999999999</v>
      </c>
      <c r="K8" s="23">
        <f t="shared" si="0"/>
        <v>50.05</v>
      </c>
      <c r="L8" s="24" t="str">
        <f t="shared" si="1"/>
        <v>Προάγεται</v>
      </c>
      <c r="M8" s="40" t="s">
        <v>37</v>
      </c>
      <c r="N8" s="21">
        <v>100</v>
      </c>
      <c r="O8" s="22">
        <f t="shared" si="14"/>
        <v>10</v>
      </c>
      <c r="P8" s="10">
        <v>94</v>
      </c>
      <c r="Q8" s="22">
        <f t="shared" si="15"/>
        <v>18.8</v>
      </c>
      <c r="R8" s="10">
        <v>97</v>
      </c>
      <c r="S8" s="22">
        <f t="shared" si="2"/>
        <v>19.400000000000002</v>
      </c>
      <c r="T8" s="10">
        <v>89</v>
      </c>
      <c r="U8" s="22">
        <f t="shared" si="16"/>
        <v>44.5</v>
      </c>
      <c r="V8" s="23">
        <f t="shared" si="3"/>
        <v>92.7</v>
      </c>
      <c r="W8" s="24" t="str">
        <f t="shared" si="17"/>
        <v>Προάγεται</v>
      </c>
      <c r="X8" s="40" t="s">
        <v>39</v>
      </c>
      <c r="Y8" s="21">
        <v>100</v>
      </c>
      <c r="Z8" s="22">
        <f t="shared" si="18"/>
        <v>10</v>
      </c>
      <c r="AA8" s="10">
        <v>71</v>
      </c>
      <c r="AB8" s="22">
        <f t="shared" si="19"/>
        <v>14.200000000000001</v>
      </c>
      <c r="AC8" s="10">
        <v>95</v>
      </c>
      <c r="AD8" s="22">
        <f t="shared" si="4"/>
        <v>19</v>
      </c>
      <c r="AE8" s="10">
        <v>61</v>
      </c>
      <c r="AF8" s="22">
        <f t="shared" si="20"/>
        <v>30.5</v>
      </c>
      <c r="AG8" s="23">
        <f t="shared" si="5"/>
        <v>73.7</v>
      </c>
      <c r="AH8" s="24" t="str">
        <f t="shared" si="21"/>
        <v>Προάγεται</v>
      </c>
      <c r="AI8" s="40" t="s">
        <v>40</v>
      </c>
      <c r="AJ8" s="21">
        <v>90</v>
      </c>
      <c r="AK8" s="22">
        <f t="shared" si="22"/>
        <v>9</v>
      </c>
      <c r="AL8" s="10">
        <v>80</v>
      </c>
      <c r="AM8" s="22">
        <f t="shared" si="23"/>
        <v>16</v>
      </c>
      <c r="AN8" s="10">
        <v>50</v>
      </c>
      <c r="AO8" s="22">
        <f t="shared" si="6"/>
        <v>10</v>
      </c>
      <c r="AP8" s="10">
        <v>47</v>
      </c>
      <c r="AQ8" s="22">
        <f t="shared" si="24"/>
        <v>23.5</v>
      </c>
      <c r="AR8" s="23">
        <f t="shared" si="7"/>
        <v>58.5</v>
      </c>
      <c r="AS8" s="24" t="str">
        <f t="shared" si="25"/>
        <v>Προάγεται</v>
      </c>
      <c r="AT8" s="40" t="s">
        <v>41</v>
      </c>
      <c r="AU8" s="21">
        <v>100</v>
      </c>
      <c r="AV8" s="22">
        <f t="shared" si="26"/>
        <v>10</v>
      </c>
      <c r="AW8" s="10">
        <v>93</v>
      </c>
      <c r="AX8" s="22">
        <f t="shared" si="27"/>
        <v>18.600000000000001</v>
      </c>
      <c r="AY8" s="10">
        <v>93</v>
      </c>
      <c r="AZ8" s="22">
        <f t="shared" si="8"/>
        <v>18.600000000000001</v>
      </c>
      <c r="BA8" s="10">
        <v>96</v>
      </c>
      <c r="BB8" s="22">
        <f t="shared" si="28"/>
        <v>48</v>
      </c>
      <c r="BC8" s="23">
        <f t="shared" si="9"/>
        <v>95.199999999999989</v>
      </c>
      <c r="BD8" s="24" t="str">
        <f t="shared" si="29"/>
        <v>Προάγεται</v>
      </c>
      <c r="BE8" s="7" t="s">
        <v>43</v>
      </c>
      <c r="BF8" s="21">
        <v>100</v>
      </c>
      <c r="BG8" s="22">
        <f t="shared" si="30"/>
        <v>15</v>
      </c>
      <c r="BH8" s="10">
        <v>81</v>
      </c>
      <c r="BI8" s="22">
        <f t="shared" si="31"/>
        <v>20.25</v>
      </c>
      <c r="BJ8" s="10">
        <v>92</v>
      </c>
      <c r="BK8" s="22">
        <f t="shared" si="32"/>
        <v>55.199999999999996</v>
      </c>
      <c r="BL8" s="23">
        <f t="shared" si="10"/>
        <v>90.449999999999989</v>
      </c>
      <c r="BM8" s="24" t="str">
        <f t="shared" si="33"/>
        <v>Προάγεται</v>
      </c>
    </row>
    <row r="9" spans="1:65" ht="51" x14ac:dyDescent="0.25">
      <c r="A9" s="6">
        <v>8</v>
      </c>
      <c r="B9" s="24"/>
      <c r="C9" s="24"/>
      <c r="D9" s="7" t="s">
        <v>44</v>
      </c>
      <c r="E9" s="21"/>
      <c r="F9" s="22">
        <f t="shared" si="11"/>
        <v>0</v>
      </c>
      <c r="G9" s="10"/>
      <c r="H9" s="22">
        <f t="shared" si="12"/>
        <v>0</v>
      </c>
      <c r="I9" s="10"/>
      <c r="J9" s="22">
        <f t="shared" si="13"/>
        <v>0</v>
      </c>
      <c r="K9" s="23">
        <f t="shared" si="0"/>
        <v>0</v>
      </c>
      <c r="L9" s="24"/>
      <c r="M9" s="40"/>
      <c r="N9" s="21"/>
      <c r="O9" s="22">
        <f t="shared" si="14"/>
        <v>0</v>
      </c>
      <c r="P9" s="10"/>
      <c r="Q9" s="22">
        <f t="shared" si="15"/>
        <v>0</v>
      </c>
      <c r="R9" s="10"/>
      <c r="S9" s="22">
        <f t="shared" si="2"/>
        <v>0</v>
      </c>
      <c r="T9" s="10"/>
      <c r="U9" s="22">
        <f t="shared" si="16"/>
        <v>0</v>
      </c>
      <c r="V9" s="23">
        <f t="shared" si="3"/>
        <v>0</v>
      </c>
      <c r="W9" s="24"/>
      <c r="X9" s="40"/>
      <c r="Y9" s="21"/>
      <c r="Z9" s="22">
        <f t="shared" si="18"/>
        <v>0</v>
      </c>
      <c r="AA9" s="10"/>
      <c r="AB9" s="22">
        <f t="shared" si="19"/>
        <v>0</v>
      </c>
      <c r="AC9" s="10"/>
      <c r="AD9" s="22">
        <f t="shared" si="4"/>
        <v>0</v>
      </c>
      <c r="AE9" s="10"/>
      <c r="AF9" s="22">
        <f t="shared" si="20"/>
        <v>0</v>
      </c>
      <c r="AG9" s="23">
        <f t="shared" si="5"/>
        <v>0</v>
      </c>
      <c r="AH9" s="24"/>
      <c r="AI9" s="40"/>
      <c r="AJ9" s="21"/>
      <c r="AK9" s="22">
        <f t="shared" si="22"/>
        <v>0</v>
      </c>
      <c r="AL9" s="10"/>
      <c r="AM9" s="22">
        <f t="shared" si="23"/>
        <v>0</v>
      </c>
      <c r="AN9" s="10"/>
      <c r="AO9" s="22">
        <f t="shared" si="6"/>
        <v>0</v>
      </c>
      <c r="AP9" s="10"/>
      <c r="AQ9" s="22">
        <f t="shared" si="24"/>
        <v>0</v>
      </c>
      <c r="AR9" s="23">
        <f t="shared" si="7"/>
        <v>0</v>
      </c>
      <c r="AS9" s="24"/>
      <c r="AT9" s="40"/>
      <c r="AU9" s="21"/>
      <c r="AV9" s="22">
        <f t="shared" si="26"/>
        <v>0</v>
      </c>
      <c r="AW9" s="10"/>
      <c r="AX9" s="22">
        <f t="shared" si="27"/>
        <v>0</v>
      </c>
      <c r="AY9" s="10"/>
      <c r="AZ9" s="22">
        <f t="shared" si="8"/>
        <v>0</v>
      </c>
      <c r="BA9" s="10"/>
      <c r="BB9" s="22">
        <f t="shared" si="28"/>
        <v>0</v>
      </c>
      <c r="BC9" s="23">
        <f t="shared" si="9"/>
        <v>0</v>
      </c>
      <c r="BD9" s="24"/>
      <c r="BE9" s="7"/>
      <c r="BF9" s="21"/>
      <c r="BG9" s="22">
        <f t="shared" si="30"/>
        <v>0</v>
      </c>
      <c r="BH9" s="10"/>
      <c r="BI9" s="22">
        <f t="shared" si="31"/>
        <v>0</v>
      </c>
      <c r="BJ9" s="10"/>
      <c r="BK9" s="22">
        <f t="shared" si="32"/>
        <v>0</v>
      </c>
      <c r="BL9" s="23">
        <f t="shared" si="10"/>
        <v>0</v>
      </c>
      <c r="BM9" s="24"/>
    </row>
    <row r="10" spans="1:65" ht="51" x14ac:dyDescent="0.25">
      <c r="A10" s="6">
        <v>9</v>
      </c>
      <c r="B10" s="24"/>
      <c r="C10" s="24"/>
      <c r="D10" s="7" t="s">
        <v>44</v>
      </c>
      <c r="E10" s="21"/>
      <c r="F10" s="22">
        <f t="shared" si="11"/>
        <v>0</v>
      </c>
      <c r="G10" s="10"/>
      <c r="H10" s="22">
        <f t="shared" si="12"/>
        <v>0</v>
      </c>
      <c r="I10" s="10"/>
      <c r="J10" s="22">
        <f t="shared" si="13"/>
        <v>0</v>
      </c>
      <c r="K10" s="23">
        <f t="shared" si="0"/>
        <v>0</v>
      </c>
      <c r="L10" s="24"/>
      <c r="M10" s="40"/>
      <c r="N10" s="21"/>
      <c r="O10" s="22">
        <f t="shared" si="14"/>
        <v>0</v>
      </c>
      <c r="P10" s="10"/>
      <c r="Q10" s="22">
        <f t="shared" ref="Q10:Q32" si="34">P10*10%</f>
        <v>0</v>
      </c>
      <c r="R10" s="10"/>
      <c r="S10" s="22">
        <f t="shared" si="2"/>
        <v>0</v>
      </c>
      <c r="T10" s="10"/>
      <c r="U10" s="22"/>
      <c r="V10" s="23">
        <f t="shared" ref="V10:V32" si="35">SUM(U10+S10+Q10+O10)</f>
        <v>0</v>
      </c>
      <c r="W10" s="24"/>
      <c r="X10" s="40"/>
      <c r="Y10" s="21"/>
      <c r="Z10" s="22">
        <f t="shared" si="18"/>
        <v>0</v>
      </c>
      <c r="AA10" s="10"/>
      <c r="AB10" s="22">
        <f t="shared" ref="AB10:AB24" si="36">AA10*10%</f>
        <v>0</v>
      </c>
      <c r="AC10" s="10"/>
      <c r="AD10" s="22">
        <f t="shared" si="4"/>
        <v>0</v>
      </c>
      <c r="AE10" s="10"/>
      <c r="AF10" s="22"/>
      <c r="AG10" s="23">
        <f t="shared" si="5"/>
        <v>0</v>
      </c>
      <c r="AH10" s="24"/>
      <c r="AI10" s="40"/>
      <c r="AJ10" s="21"/>
      <c r="AK10" s="22">
        <f t="shared" si="22"/>
        <v>0</v>
      </c>
      <c r="AL10" s="10"/>
      <c r="AM10" s="22">
        <f t="shared" ref="AM10:AM24" si="37">AL10*10%</f>
        <v>0</v>
      </c>
      <c r="AN10" s="10"/>
      <c r="AO10" s="22">
        <f t="shared" si="6"/>
        <v>0</v>
      </c>
      <c r="AP10" s="10"/>
      <c r="AQ10" s="22"/>
      <c r="AR10" s="23">
        <f t="shared" ref="AR10:AR24" si="38">SUM(AQ10+AO10+AM10+AK10)</f>
        <v>0</v>
      </c>
      <c r="AS10" s="24"/>
      <c r="AT10" s="40"/>
      <c r="AU10" s="21"/>
      <c r="AV10" s="22">
        <f t="shared" si="26"/>
        <v>0</v>
      </c>
      <c r="AW10" s="10"/>
      <c r="AX10" s="22">
        <f t="shared" ref="AX10:AX30" si="39">AW10*10%</f>
        <v>0</v>
      </c>
      <c r="AY10" s="10"/>
      <c r="AZ10" s="22">
        <f t="shared" si="8"/>
        <v>0</v>
      </c>
      <c r="BA10" s="10"/>
      <c r="BB10" s="22"/>
      <c r="BC10" s="23">
        <f t="shared" si="9"/>
        <v>0</v>
      </c>
      <c r="BD10" s="24"/>
      <c r="BE10" s="7"/>
      <c r="BF10" s="21"/>
      <c r="BG10" s="22">
        <f t="shared" si="30"/>
        <v>0</v>
      </c>
      <c r="BH10" s="10"/>
      <c r="BI10" s="22">
        <f t="shared" si="31"/>
        <v>0</v>
      </c>
      <c r="BJ10" s="10"/>
      <c r="BK10" s="22">
        <f t="shared" si="32"/>
        <v>0</v>
      </c>
      <c r="BL10" s="23">
        <f t="shared" si="10"/>
        <v>0</v>
      </c>
      <c r="BM10" s="24"/>
    </row>
    <row r="11" spans="1:65" ht="51" x14ac:dyDescent="0.25">
      <c r="A11" s="6">
        <v>10</v>
      </c>
      <c r="B11" s="24"/>
      <c r="C11" s="24"/>
      <c r="D11" s="7" t="s">
        <v>44</v>
      </c>
      <c r="E11" s="21"/>
      <c r="F11" s="22">
        <f t="shared" si="11"/>
        <v>0</v>
      </c>
      <c r="G11" s="10"/>
      <c r="H11" s="22">
        <f t="shared" si="12"/>
        <v>0</v>
      </c>
      <c r="I11" s="10"/>
      <c r="J11" s="22">
        <f t="shared" si="13"/>
        <v>0</v>
      </c>
      <c r="K11" s="23">
        <f t="shared" si="0"/>
        <v>0</v>
      </c>
      <c r="L11" s="24"/>
      <c r="M11" s="40"/>
      <c r="N11" s="21"/>
      <c r="O11" s="22">
        <f t="shared" si="14"/>
        <v>0</v>
      </c>
      <c r="P11" s="10"/>
      <c r="Q11" s="22">
        <f t="shared" si="34"/>
        <v>0</v>
      </c>
      <c r="R11" s="10"/>
      <c r="S11" s="22">
        <f t="shared" si="2"/>
        <v>0</v>
      </c>
      <c r="T11" s="10"/>
      <c r="U11" s="22"/>
      <c r="V11" s="23">
        <f t="shared" si="35"/>
        <v>0</v>
      </c>
      <c r="W11" s="24"/>
      <c r="X11" s="40"/>
      <c r="Y11" s="21"/>
      <c r="Z11" s="22">
        <f t="shared" si="18"/>
        <v>0</v>
      </c>
      <c r="AA11" s="10"/>
      <c r="AB11" s="22">
        <f t="shared" si="36"/>
        <v>0</v>
      </c>
      <c r="AC11" s="10"/>
      <c r="AD11" s="22">
        <f t="shared" si="4"/>
        <v>0</v>
      </c>
      <c r="AE11" s="10"/>
      <c r="AF11" s="22"/>
      <c r="AG11" s="23">
        <f t="shared" si="5"/>
        <v>0</v>
      </c>
      <c r="AH11" s="24"/>
      <c r="AI11" s="40"/>
      <c r="AJ11" s="21"/>
      <c r="AK11" s="22">
        <f t="shared" si="22"/>
        <v>0</v>
      </c>
      <c r="AL11" s="10"/>
      <c r="AM11" s="22">
        <f t="shared" si="37"/>
        <v>0</v>
      </c>
      <c r="AN11" s="10"/>
      <c r="AO11" s="22">
        <f t="shared" si="6"/>
        <v>0</v>
      </c>
      <c r="AP11" s="10"/>
      <c r="AQ11" s="22"/>
      <c r="AR11" s="23">
        <f t="shared" si="38"/>
        <v>0</v>
      </c>
      <c r="AS11" s="24"/>
      <c r="AT11" s="40"/>
      <c r="AU11" s="21"/>
      <c r="AV11" s="22">
        <f t="shared" si="26"/>
        <v>0</v>
      </c>
      <c r="AW11" s="10"/>
      <c r="AX11" s="22">
        <f t="shared" si="39"/>
        <v>0</v>
      </c>
      <c r="AY11" s="10"/>
      <c r="AZ11" s="22">
        <f t="shared" si="8"/>
        <v>0</v>
      </c>
      <c r="BA11" s="10"/>
      <c r="BB11" s="22"/>
      <c r="BC11" s="23">
        <f t="shared" si="9"/>
        <v>0</v>
      </c>
      <c r="BD11" s="24"/>
      <c r="BE11" s="7"/>
      <c r="BF11" s="21"/>
      <c r="BG11" s="22">
        <f t="shared" si="30"/>
        <v>0</v>
      </c>
      <c r="BH11" s="10"/>
      <c r="BI11" s="22">
        <f t="shared" si="31"/>
        <v>0</v>
      </c>
      <c r="BJ11" s="10"/>
      <c r="BK11" s="22">
        <f t="shared" si="32"/>
        <v>0</v>
      </c>
      <c r="BL11" s="23">
        <f t="shared" si="10"/>
        <v>0</v>
      </c>
      <c r="BM11" s="24"/>
    </row>
    <row r="12" spans="1:65" ht="51" x14ac:dyDescent="0.25">
      <c r="A12" s="6">
        <v>11</v>
      </c>
      <c r="B12" s="24"/>
      <c r="C12" s="24"/>
      <c r="D12" s="7" t="s">
        <v>44</v>
      </c>
      <c r="E12" s="21"/>
      <c r="F12" s="22">
        <f t="shared" si="11"/>
        <v>0</v>
      </c>
      <c r="G12" s="10"/>
      <c r="H12" s="22">
        <f t="shared" si="12"/>
        <v>0</v>
      </c>
      <c r="I12" s="10"/>
      <c r="J12" s="22">
        <f t="shared" si="13"/>
        <v>0</v>
      </c>
      <c r="K12" s="23">
        <f t="shared" si="0"/>
        <v>0</v>
      </c>
      <c r="L12" s="24"/>
      <c r="M12" s="40"/>
      <c r="N12" s="21"/>
      <c r="O12" s="22">
        <f t="shared" si="14"/>
        <v>0</v>
      </c>
      <c r="P12" s="10"/>
      <c r="Q12" s="22">
        <f t="shared" si="34"/>
        <v>0</v>
      </c>
      <c r="R12" s="10"/>
      <c r="S12" s="22">
        <f t="shared" si="2"/>
        <v>0</v>
      </c>
      <c r="T12" s="10"/>
      <c r="U12" s="22">
        <f t="shared" ref="U12:U32" si="40">T12*60%</f>
        <v>0</v>
      </c>
      <c r="V12" s="23">
        <f t="shared" si="35"/>
        <v>0</v>
      </c>
      <c r="W12" s="24"/>
      <c r="X12" s="40"/>
      <c r="Y12" s="21"/>
      <c r="Z12" s="22">
        <f t="shared" si="18"/>
        <v>0</v>
      </c>
      <c r="AA12" s="10"/>
      <c r="AB12" s="22">
        <f t="shared" si="36"/>
        <v>0</v>
      </c>
      <c r="AC12" s="10"/>
      <c r="AD12" s="22">
        <f t="shared" si="4"/>
        <v>0</v>
      </c>
      <c r="AE12" s="10"/>
      <c r="AF12" s="22">
        <f t="shared" ref="AF12:AF24" si="41">AE12*60%</f>
        <v>0</v>
      </c>
      <c r="AG12" s="23">
        <f t="shared" si="5"/>
        <v>0</v>
      </c>
      <c r="AH12" s="24"/>
      <c r="AI12" s="40"/>
      <c r="AJ12" s="21"/>
      <c r="AK12" s="22">
        <f t="shared" si="22"/>
        <v>0</v>
      </c>
      <c r="AL12" s="10"/>
      <c r="AM12" s="22">
        <f t="shared" si="37"/>
        <v>0</v>
      </c>
      <c r="AN12" s="10"/>
      <c r="AO12" s="22">
        <f t="shared" si="6"/>
        <v>0</v>
      </c>
      <c r="AP12" s="10"/>
      <c r="AQ12" s="22">
        <f t="shared" ref="AQ12:AQ24" si="42">AP12*60%</f>
        <v>0</v>
      </c>
      <c r="AR12" s="23">
        <f t="shared" si="38"/>
        <v>0</v>
      </c>
      <c r="AS12" s="24"/>
      <c r="AT12" s="40"/>
      <c r="AU12" s="21"/>
      <c r="AV12" s="22">
        <f t="shared" si="26"/>
        <v>0</v>
      </c>
      <c r="AW12" s="10"/>
      <c r="AX12" s="22">
        <f t="shared" si="39"/>
        <v>0</v>
      </c>
      <c r="AY12" s="10"/>
      <c r="AZ12" s="22">
        <f t="shared" si="8"/>
        <v>0</v>
      </c>
      <c r="BA12" s="10"/>
      <c r="BB12" s="22">
        <f t="shared" ref="BB12:BB30" si="43">BA12*60%</f>
        <v>0</v>
      </c>
      <c r="BC12" s="23">
        <f t="shared" si="9"/>
        <v>0</v>
      </c>
      <c r="BD12" s="24"/>
      <c r="BE12" s="7"/>
      <c r="BF12" s="21"/>
      <c r="BG12" s="22">
        <f t="shared" si="30"/>
        <v>0</v>
      </c>
      <c r="BH12" s="10"/>
      <c r="BI12" s="22">
        <f t="shared" si="31"/>
        <v>0</v>
      </c>
      <c r="BJ12" s="10"/>
      <c r="BK12" s="22">
        <f t="shared" si="32"/>
        <v>0</v>
      </c>
      <c r="BL12" s="23">
        <f t="shared" si="10"/>
        <v>0</v>
      </c>
      <c r="BM12" s="24"/>
    </row>
    <row r="13" spans="1:65" ht="51" x14ac:dyDescent="0.25">
      <c r="A13" s="6">
        <v>12</v>
      </c>
      <c r="B13" s="24"/>
      <c r="C13" s="24"/>
      <c r="D13" s="7" t="s">
        <v>44</v>
      </c>
      <c r="E13" s="21"/>
      <c r="F13" s="22">
        <f t="shared" si="11"/>
        <v>0</v>
      </c>
      <c r="G13" s="10"/>
      <c r="H13" s="22">
        <f t="shared" si="12"/>
        <v>0</v>
      </c>
      <c r="I13" s="10"/>
      <c r="J13" s="22">
        <f t="shared" si="13"/>
        <v>0</v>
      </c>
      <c r="K13" s="23">
        <f t="shared" si="0"/>
        <v>0</v>
      </c>
      <c r="L13" s="24"/>
      <c r="M13" s="40"/>
      <c r="N13" s="21"/>
      <c r="O13" s="22">
        <f t="shared" si="14"/>
        <v>0</v>
      </c>
      <c r="P13" s="10"/>
      <c r="Q13" s="22">
        <f t="shared" si="34"/>
        <v>0</v>
      </c>
      <c r="R13" s="10"/>
      <c r="S13" s="22">
        <f t="shared" si="2"/>
        <v>0</v>
      </c>
      <c r="T13" s="10"/>
      <c r="U13" s="22">
        <f t="shared" si="40"/>
        <v>0</v>
      </c>
      <c r="V13" s="23">
        <f t="shared" si="35"/>
        <v>0</v>
      </c>
      <c r="W13" s="24"/>
      <c r="X13" s="40"/>
      <c r="Y13" s="21"/>
      <c r="Z13" s="22">
        <f t="shared" si="18"/>
        <v>0</v>
      </c>
      <c r="AA13" s="10"/>
      <c r="AB13" s="22">
        <f t="shared" si="36"/>
        <v>0</v>
      </c>
      <c r="AC13" s="10"/>
      <c r="AD13" s="22">
        <f t="shared" si="4"/>
        <v>0</v>
      </c>
      <c r="AE13" s="10"/>
      <c r="AF13" s="22">
        <f t="shared" si="41"/>
        <v>0</v>
      </c>
      <c r="AG13" s="23">
        <f t="shared" si="5"/>
        <v>0</v>
      </c>
      <c r="AH13" s="24"/>
      <c r="AI13" s="40"/>
      <c r="AJ13" s="21"/>
      <c r="AK13" s="22">
        <f t="shared" si="22"/>
        <v>0</v>
      </c>
      <c r="AL13" s="10"/>
      <c r="AM13" s="22">
        <f t="shared" si="37"/>
        <v>0</v>
      </c>
      <c r="AN13" s="10"/>
      <c r="AO13" s="22">
        <f t="shared" si="6"/>
        <v>0</v>
      </c>
      <c r="AP13" s="10"/>
      <c r="AQ13" s="22">
        <f t="shared" si="42"/>
        <v>0</v>
      </c>
      <c r="AR13" s="23">
        <f t="shared" si="38"/>
        <v>0</v>
      </c>
      <c r="AS13" s="24"/>
      <c r="AT13" s="40"/>
      <c r="AU13" s="21"/>
      <c r="AV13" s="22">
        <f t="shared" si="26"/>
        <v>0</v>
      </c>
      <c r="AW13" s="10"/>
      <c r="AX13" s="22">
        <f t="shared" si="39"/>
        <v>0</v>
      </c>
      <c r="AY13" s="10"/>
      <c r="AZ13" s="22">
        <f t="shared" si="8"/>
        <v>0</v>
      </c>
      <c r="BA13" s="10"/>
      <c r="BB13" s="22">
        <f t="shared" si="43"/>
        <v>0</v>
      </c>
      <c r="BC13" s="23">
        <f t="shared" si="9"/>
        <v>0</v>
      </c>
      <c r="BD13" s="24"/>
      <c r="BE13" s="7"/>
      <c r="BF13" s="21"/>
      <c r="BG13" s="22">
        <f t="shared" si="30"/>
        <v>0</v>
      </c>
      <c r="BH13" s="10"/>
      <c r="BI13" s="22">
        <f t="shared" si="31"/>
        <v>0</v>
      </c>
      <c r="BJ13" s="10"/>
      <c r="BK13" s="22">
        <f t="shared" si="32"/>
        <v>0</v>
      </c>
      <c r="BL13" s="23">
        <f t="shared" si="10"/>
        <v>0</v>
      </c>
      <c r="BM13" s="24"/>
    </row>
    <row r="14" spans="1:65" ht="51" x14ac:dyDescent="0.25">
      <c r="A14" s="6">
        <v>13</v>
      </c>
      <c r="B14" s="24"/>
      <c r="C14" s="24"/>
      <c r="D14" s="7" t="s">
        <v>44</v>
      </c>
      <c r="E14" s="21"/>
      <c r="F14" s="22">
        <f t="shared" si="11"/>
        <v>0</v>
      </c>
      <c r="G14" s="10"/>
      <c r="H14" s="22">
        <f t="shared" si="12"/>
        <v>0</v>
      </c>
      <c r="I14" s="10"/>
      <c r="J14" s="22">
        <f t="shared" si="13"/>
        <v>0</v>
      </c>
      <c r="K14" s="23">
        <f t="shared" si="0"/>
        <v>0</v>
      </c>
      <c r="L14" s="24"/>
      <c r="M14" s="40"/>
      <c r="N14" s="21"/>
      <c r="O14" s="22">
        <f t="shared" si="14"/>
        <v>0</v>
      </c>
      <c r="P14" s="10"/>
      <c r="Q14" s="22">
        <f t="shared" si="34"/>
        <v>0</v>
      </c>
      <c r="R14" s="10"/>
      <c r="S14" s="22">
        <f t="shared" si="2"/>
        <v>0</v>
      </c>
      <c r="T14" s="10"/>
      <c r="U14" s="22">
        <f t="shared" si="40"/>
        <v>0</v>
      </c>
      <c r="V14" s="23">
        <f t="shared" si="35"/>
        <v>0</v>
      </c>
      <c r="W14" s="24"/>
      <c r="X14" s="40"/>
      <c r="Y14" s="21"/>
      <c r="Z14" s="22">
        <f t="shared" si="18"/>
        <v>0</v>
      </c>
      <c r="AA14" s="10"/>
      <c r="AB14" s="22">
        <f t="shared" si="36"/>
        <v>0</v>
      </c>
      <c r="AC14" s="10"/>
      <c r="AD14" s="22">
        <f t="shared" si="4"/>
        <v>0</v>
      </c>
      <c r="AE14" s="10"/>
      <c r="AF14" s="22">
        <f t="shared" si="41"/>
        <v>0</v>
      </c>
      <c r="AG14" s="23">
        <f t="shared" si="5"/>
        <v>0</v>
      </c>
      <c r="AH14" s="24"/>
      <c r="AI14" s="40"/>
      <c r="AJ14" s="21"/>
      <c r="AK14" s="22">
        <f t="shared" si="22"/>
        <v>0</v>
      </c>
      <c r="AL14" s="10"/>
      <c r="AM14" s="22">
        <f t="shared" si="37"/>
        <v>0</v>
      </c>
      <c r="AN14" s="10"/>
      <c r="AO14" s="22">
        <f t="shared" si="6"/>
        <v>0</v>
      </c>
      <c r="AP14" s="10"/>
      <c r="AQ14" s="22">
        <f t="shared" si="42"/>
        <v>0</v>
      </c>
      <c r="AR14" s="23">
        <f t="shared" si="38"/>
        <v>0</v>
      </c>
      <c r="AS14" s="24"/>
      <c r="AT14" s="40"/>
      <c r="AU14" s="21"/>
      <c r="AV14" s="22">
        <f t="shared" si="26"/>
        <v>0</v>
      </c>
      <c r="AW14" s="10"/>
      <c r="AX14" s="22">
        <f t="shared" si="39"/>
        <v>0</v>
      </c>
      <c r="AY14" s="10"/>
      <c r="AZ14" s="22">
        <f t="shared" si="8"/>
        <v>0</v>
      </c>
      <c r="BA14" s="10"/>
      <c r="BB14" s="22">
        <f t="shared" si="43"/>
        <v>0</v>
      </c>
      <c r="BC14" s="23">
        <f t="shared" si="9"/>
        <v>0</v>
      </c>
      <c r="BD14" s="24"/>
      <c r="BE14" s="7"/>
      <c r="BF14" s="21"/>
      <c r="BG14" s="22">
        <f t="shared" si="30"/>
        <v>0</v>
      </c>
      <c r="BH14" s="10"/>
      <c r="BI14" s="22">
        <f t="shared" si="31"/>
        <v>0</v>
      </c>
      <c r="BJ14" s="10"/>
      <c r="BK14" s="22">
        <f t="shared" si="32"/>
        <v>0</v>
      </c>
      <c r="BL14" s="23">
        <f t="shared" si="10"/>
        <v>0</v>
      </c>
      <c r="BM14" s="24"/>
    </row>
    <row r="15" spans="1:65" ht="51" x14ac:dyDescent="0.25">
      <c r="A15" s="6">
        <v>14</v>
      </c>
      <c r="B15" s="24"/>
      <c r="C15" s="24"/>
      <c r="D15" s="7" t="s">
        <v>44</v>
      </c>
      <c r="E15" s="21"/>
      <c r="F15" s="22">
        <f t="shared" ref="F15:F32" si="44">E15*10%</f>
        <v>0</v>
      </c>
      <c r="G15" s="10"/>
      <c r="H15" s="22">
        <f t="shared" ref="H15:H32" si="45">G15*10%</f>
        <v>0</v>
      </c>
      <c r="I15" s="10"/>
      <c r="J15" s="22">
        <f t="shared" si="13"/>
        <v>0</v>
      </c>
      <c r="K15" s="23">
        <f t="shared" ref="K15:K32" si="46">SUM(J15+H15+F15)</f>
        <v>0</v>
      </c>
      <c r="L15" s="24"/>
      <c r="M15" s="7"/>
      <c r="N15" s="21"/>
      <c r="O15" s="22">
        <f t="shared" si="14"/>
        <v>0</v>
      </c>
      <c r="P15" s="10"/>
      <c r="Q15" s="22">
        <f t="shared" si="34"/>
        <v>0</v>
      </c>
      <c r="R15" s="10"/>
      <c r="S15" s="22">
        <f t="shared" si="2"/>
        <v>0</v>
      </c>
      <c r="T15" s="10"/>
      <c r="U15" s="22">
        <f t="shared" si="40"/>
        <v>0</v>
      </c>
      <c r="V15" s="23">
        <f t="shared" si="35"/>
        <v>0</v>
      </c>
      <c r="W15" s="24"/>
      <c r="X15" s="7"/>
      <c r="Y15" s="21"/>
      <c r="Z15" s="22">
        <f t="shared" si="18"/>
        <v>0</v>
      </c>
      <c r="AA15" s="10"/>
      <c r="AB15" s="22">
        <f t="shared" si="36"/>
        <v>0</v>
      </c>
      <c r="AC15" s="10"/>
      <c r="AD15" s="22">
        <f t="shared" si="4"/>
        <v>0</v>
      </c>
      <c r="AE15" s="10"/>
      <c r="AF15" s="22">
        <f t="shared" si="41"/>
        <v>0</v>
      </c>
      <c r="AG15" s="23">
        <f t="shared" si="5"/>
        <v>0</v>
      </c>
      <c r="AH15" s="24"/>
      <c r="AI15" s="7"/>
      <c r="AJ15" s="21"/>
      <c r="AK15" s="22">
        <f t="shared" si="22"/>
        <v>0</v>
      </c>
      <c r="AL15" s="10"/>
      <c r="AM15" s="22">
        <f t="shared" si="37"/>
        <v>0</v>
      </c>
      <c r="AN15" s="10"/>
      <c r="AO15" s="22">
        <f t="shared" si="6"/>
        <v>0</v>
      </c>
      <c r="AP15" s="10"/>
      <c r="AQ15" s="22">
        <f t="shared" si="42"/>
        <v>0</v>
      </c>
      <c r="AR15" s="23">
        <f t="shared" si="38"/>
        <v>0</v>
      </c>
      <c r="AS15" s="24"/>
      <c r="AT15" s="7"/>
      <c r="AU15" s="21"/>
      <c r="AV15" s="22">
        <f t="shared" si="26"/>
        <v>0</v>
      </c>
      <c r="AW15" s="10"/>
      <c r="AX15" s="22">
        <f t="shared" si="39"/>
        <v>0</v>
      </c>
      <c r="AY15" s="10"/>
      <c r="AZ15" s="22">
        <f t="shared" si="8"/>
        <v>0</v>
      </c>
      <c r="BA15" s="10"/>
      <c r="BB15" s="22">
        <f t="shared" si="43"/>
        <v>0</v>
      </c>
      <c r="BC15" s="23">
        <f t="shared" si="9"/>
        <v>0</v>
      </c>
      <c r="BD15" s="24"/>
      <c r="BE15" s="7"/>
      <c r="BF15" s="21"/>
      <c r="BG15" s="22">
        <f t="shared" ref="BG15:BG26" si="47">BF15*10%</f>
        <v>0</v>
      </c>
      <c r="BH15" s="10"/>
      <c r="BI15" s="22">
        <f t="shared" ref="BI15:BI26" si="48">BH15*10%</f>
        <v>0</v>
      </c>
      <c r="BJ15" s="10"/>
      <c r="BK15" s="22">
        <f t="shared" si="32"/>
        <v>0</v>
      </c>
      <c r="BL15" s="23">
        <f t="shared" ref="BL15:BL26" si="49">SUM(BK15+BI15+BG15)</f>
        <v>0</v>
      </c>
      <c r="BM15" s="24"/>
    </row>
    <row r="16" spans="1:65" ht="51" x14ac:dyDescent="0.25">
      <c r="A16" s="6">
        <v>15</v>
      </c>
      <c r="B16" s="24"/>
      <c r="C16" s="24"/>
      <c r="D16" s="7" t="s">
        <v>44</v>
      </c>
      <c r="E16" s="21"/>
      <c r="F16" s="22">
        <f t="shared" si="44"/>
        <v>0</v>
      </c>
      <c r="G16" s="10"/>
      <c r="H16" s="22">
        <f t="shared" si="45"/>
        <v>0</v>
      </c>
      <c r="I16" s="10"/>
      <c r="J16" s="22">
        <f t="shared" si="13"/>
        <v>0</v>
      </c>
      <c r="K16" s="23">
        <f t="shared" si="46"/>
        <v>0</v>
      </c>
      <c r="L16" s="24"/>
      <c r="M16" s="7"/>
      <c r="N16" s="21"/>
      <c r="O16" s="22">
        <f t="shared" si="14"/>
        <v>0</v>
      </c>
      <c r="P16" s="10"/>
      <c r="Q16" s="22">
        <f t="shared" si="34"/>
        <v>0</v>
      </c>
      <c r="R16" s="10"/>
      <c r="S16" s="22">
        <f t="shared" si="2"/>
        <v>0</v>
      </c>
      <c r="T16" s="10"/>
      <c r="U16" s="22">
        <f t="shared" si="40"/>
        <v>0</v>
      </c>
      <c r="V16" s="23">
        <f t="shared" si="35"/>
        <v>0</v>
      </c>
      <c r="W16" s="24"/>
      <c r="X16" s="7"/>
      <c r="Y16" s="21"/>
      <c r="Z16" s="22">
        <f t="shared" si="18"/>
        <v>0</v>
      </c>
      <c r="AA16" s="10"/>
      <c r="AB16" s="22">
        <f t="shared" si="36"/>
        <v>0</v>
      </c>
      <c r="AC16" s="10"/>
      <c r="AD16" s="22">
        <f t="shared" si="4"/>
        <v>0</v>
      </c>
      <c r="AE16" s="10"/>
      <c r="AF16" s="22">
        <f t="shared" si="41"/>
        <v>0</v>
      </c>
      <c r="AG16" s="23">
        <f t="shared" si="5"/>
        <v>0</v>
      </c>
      <c r="AH16" s="24"/>
      <c r="AI16" s="7"/>
      <c r="AJ16" s="21"/>
      <c r="AK16" s="22">
        <f t="shared" si="22"/>
        <v>0</v>
      </c>
      <c r="AL16" s="10"/>
      <c r="AM16" s="22">
        <f t="shared" si="37"/>
        <v>0</v>
      </c>
      <c r="AN16" s="10"/>
      <c r="AO16" s="22">
        <f t="shared" si="6"/>
        <v>0</v>
      </c>
      <c r="AP16" s="10"/>
      <c r="AQ16" s="22">
        <f t="shared" si="42"/>
        <v>0</v>
      </c>
      <c r="AR16" s="23">
        <f t="shared" si="38"/>
        <v>0</v>
      </c>
      <c r="AS16" s="24"/>
      <c r="AT16" s="7"/>
      <c r="AU16" s="21"/>
      <c r="AV16" s="22">
        <f t="shared" si="26"/>
        <v>0</v>
      </c>
      <c r="AW16" s="10"/>
      <c r="AX16" s="22">
        <f t="shared" si="39"/>
        <v>0</v>
      </c>
      <c r="AY16" s="10"/>
      <c r="AZ16" s="22">
        <f t="shared" si="8"/>
        <v>0</v>
      </c>
      <c r="BA16" s="10"/>
      <c r="BB16" s="22">
        <f t="shared" si="43"/>
        <v>0</v>
      </c>
      <c r="BC16" s="23">
        <f t="shared" si="9"/>
        <v>0</v>
      </c>
      <c r="BD16" s="24"/>
      <c r="BE16" s="7"/>
      <c r="BF16" s="21"/>
      <c r="BG16" s="22">
        <f t="shared" si="47"/>
        <v>0</v>
      </c>
      <c r="BH16" s="10"/>
      <c r="BI16" s="22">
        <f t="shared" si="48"/>
        <v>0</v>
      </c>
      <c r="BJ16" s="10"/>
      <c r="BK16" s="22">
        <f t="shared" si="32"/>
        <v>0</v>
      </c>
      <c r="BL16" s="23">
        <f t="shared" si="49"/>
        <v>0</v>
      </c>
      <c r="BM16" s="24"/>
    </row>
    <row r="17" spans="1:65" ht="51" x14ac:dyDescent="0.25">
      <c r="A17" s="6">
        <v>16</v>
      </c>
      <c r="B17" s="24"/>
      <c r="C17" s="24"/>
      <c r="D17" s="7" t="s">
        <v>44</v>
      </c>
      <c r="E17" s="21"/>
      <c r="F17" s="22">
        <f t="shared" si="44"/>
        <v>0</v>
      </c>
      <c r="G17" s="10"/>
      <c r="H17" s="22">
        <f t="shared" si="45"/>
        <v>0</v>
      </c>
      <c r="I17" s="10"/>
      <c r="J17" s="22">
        <f t="shared" si="13"/>
        <v>0</v>
      </c>
      <c r="K17" s="23">
        <f t="shared" si="46"/>
        <v>0</v>
      </c>
      <c r="L17" s="24"/>
      <c r="M17" s="7"/>
      <c r="N17" s="21"/>
      <c r="O17" s="22">
        <f t="shared" si="14"/>
        <v>0</v>
      </c>
      <c r="P17" s="10"/>
      <c r="Q17" s="22">
        <f t="shared" si="34"/>
        <v>0</v>
      </c>
      <c r="R17" s="10"/>
      <c r="S17" s="22">
        <f t="shared" si="2"/>
        <v>0</v>
      </c>
      <c r="T17" s="10"/>
      <c r="U17" s="22">
        <f t="shared" si="40"/>
        <v>0</v>
      </c>
      <c r="V17" s="23">
        <f t="shared" si="35"/>
        <v>0</v>
      </c>
      <c r="W17" s="24"/>
      <c r="X17" s="7"/>
      <c r="Y17" s="21"/>
      <c r="Z17" s="22">
        <f t="shared" si="18"/>
        <v>0</v>
      </c>
      <c r="AA17" s="10"/>
      <c r="AB17" s="22">
        <f t="shared" si="36"/>
        <v>0</v>
      </c>
      <c r="AC17" s="10"/>
      <c r="AD17" s="22">
        <f t="shared" si="4"/>
        <v>0</v>
      </c>
      <c r="AE17" s="10"/>
      <c r="AF17" s="22">
        <f t="shared" si="41"/>
        <v>0</v>
      </c>
      <c r="AG17" s="23">
        <f t="shared" si="5"/>
        <v>0</v>
      </c>
      <c r="AH17" s="24"/>
      <c r="AI17" s="7"/>
      <c r="AJ17" s="21"/>
      <c r="AK17" s="22">
        <f t="shared" si="22"/>
        <v>0</v>
      </c>
      <c r="AL17" s="10"/>
      <c r="AM17" s="22">
        <f t="shared" si="37"/>
        <v>0</v>
      </c>
      <c r="AN17" s="10"/>
      <c r="AO17" s="22">
        <f t="shared" si="6"/>
        <v>0</v>
      </c>
      <c r="AP17" s="10"/>
      <c r="AQ17" s="22">
        <f t="shared" si="42"/>
        <v>0</v>
      </c>
      <c r="AR17" s="23">
        <f t="shared" si="38"/>
        <v>0</v>
      </c>
      <c r="AS17" s="24"/>
      <c r="AT17" s="7"/>
      <c r="AU17" s="21"/>
      <c r="AV17" s="22">
        <f t="shared" si="26"/>
        <v>0</v>
      </c>
      <c r="AW17" s="10"/>
      <c r="AX17" s="22">
        <f t="shared" si="39"/>
        <v>0</v>
      </c>
      <c r="AY17" s="10"/>
      <c r="AZ17" s="22">
        <f t="shared" si="8"/>
        <v>0</v>
      </c>
      <c r="BA17" s="10"/>
      <c r="BB17" s="22">
        <f t="shared" si="43"/>
        <v>0</v>
      </c>
      <c r="BC17" s="23">
        <f t="shared" si="9"/>
        <v>0</v>
      </c>
      <c r="BD17" s="24"/>
      <c r="BE17" s="7"/>
      <c r="BF17" s="21"/>
      <c r="BG17" s="22">
        <f t="shared" si="47"/>
        <v>0</v>
      </c>
      <c r="BH17" s="10"/>
      <c r="BI17" s="22">
        <f t="shared" si="48"/>
        <v>0</v>
      </c>
      <c r="BJ17" s="10"/>
      <c r="BK17" s="22">
        <f t="shared" si="32"/>
        <v>0</v>
      </c>
      <c r="BL17" s="23">
        <f t="shared" si="49"/>
        <v>0</v>
      </c>
      <c r="BM17" s="24"/>
    </row>
    <row r="18" spans="1:65" ht="51" x14ac:dyDescent="0.25">
      <c r="A18" s="6">
        <v>17</v>
      </c>
      <c r="B18" s="24"/>
      <c r="C18" s="24"/>
      <c r="D18" s="7" t="s">
        <v>44</v>
      </c>
      <c r="E18" s="21"/>
      <c r="F18" s="22">
        <f t="shared" si="44"/>
        <v>0</v>
      </c>
      <c r="G18" s="10"/>
      <c r="H18" s="22">
        <f t="shared" si="45"/>
        <v>0</v>
      </c>
      <c r="I18" s="10"/>
      <c r="J18" s="22">
        <f t="shared" si="13"/>
        <v>0</v>
      </c>
      <c r="K18" s="23">
        <f t="shared" si="46"/>
        <v>0</v>
      </c>
      <c r="L18" s="24"/>
      <c r="M18" s="7"/>
      <c r="N18" s="21"/>
      <c r="O18" s="22">
        <f t="shared" si="14"/>
        <v>0</v>
      </c>
      <c r="P18" s="10"/>
      <c r="Q18" s="22">
        <f t="shared" si="34"/>
        <v>0</v>
      </c>
      <c r="R18" s="10"/>
      <c r="S18" s="22">
        <f t="shared" si="2"/>
        <v>0</v>
      </c>
      <c r="T18" s="10"/>
      <c r="U18" s="22">
        <f t="shared" si="40"/>
        <v>0</v>
      </c>
      <c r="V18" s="23">
        <f t="shared" si="35"/>
        <v>0</v>
      </c>
      <c r="W18" s="24"/>
      <c r="X18" s="7"/>
      <c r="Y18" s="21"/>
      <c r="Z18" s="22">
        <f t="shared" si="18"/>
        <v>0</v>
      </c>
      <c r="AA18" s="10"/>
      <c r="AB18" s="22">
        <f t="shared" si="36"/>
        <v>0</v>
      </c>
      <c r="AC18" s="10"/>
      <c r="AD18" s="22">
        <f t="shared" si="4"/>
        <v>0</v>
      </c>
      <c r="AE18" s="10"/>
      <c r="AF18" s="22">
        <f t="shared" si="41"/>
        <v>0</v>
      </c>
      <c r="AG18" s="23">
        <f t="shared" si="5"/>
        <v>0</v>
      </c>
      <c r="AH18" s="24"/>
      <c r="AI18" s="7"/>
      <c r="AJ18" s="21"/>
      <c r="AK18" s="22">
        <f t="shared" si="22"/>
        <v>0</v>
      </c>
      <c r="AL18" s="10"/>
      <c r="AM18" s="22">
        <f t="shared" si="37"/>
        <v>0</v>
      </c>
      <c r="AN18" s="10"/>
      <c r="AO18" s="22">
        <f t="shared" si="6"/>
        <v>0</v>
      </c>
      <c r="AP18" s="10"/>
      <c r="AQ18" s="22">
        <f t="shared" si="42"/>
        <v>0</v>
      </c>
      <c r="AR18" s="23">
        <f t="shared" si="38"/>
        <v>0</v>
      </c>
      <c r="AS18" s="24"/>
      <c r="AT18" s="7"/>
      <c r="AU18" s="21"/>
      <c r="AV18" s="22">
        <f t="shared" si="26"/>
        <v>0</v>
      </c>
      <c r="AW18" s="10"/>
      <c r="AX18" s="22">
        <f t="shared" si="39"/>
        <v>0</v>
      </c>
      <c r="AY18" s="10"/>
      <c r="AZ18" s="22">
        <f t="shared" si="8"/>
        <v>0</v>
      </c>
      <c r="BA18" s="10"/>
      <c r="BB18" s="22">
        <f t="shared" si="43"/>
        <v>0</v>
      </c>
      <c r="BC18" s="23">
        <f t="shared" si="9"/>
        <v>0</v>
      </c>
      <c r="BD18" s="24"/>
      <c r="BE18" s="7"/>
      <c r="BF18" s="21"/>
      <c r="BG18" s="22">
        <f t="shared" si="47"/>
        <v>0</v>
      </c>
      <c r="BH18" s="10"/>
      <c r="BI18" s="22">
        <f t="shared" si="48"/>
        <v>0</v>
      </c>
      <c r="BJ18" s="10"/>
      <c r="BK18" s="22">
        <f t="shared" si="32"/>
        <v>0</v>
      </c>
      <c r="BL18" s="23">
        <f t="shared" si="49"/>
        <v>0</v>
      </c>
      <c r="BM18" s="24"/>
    </row>
    <row r="19" spans="1:65" ht="51" x14ac:dyDescent="0.25">
      <c r="A19" s="6">
        <v>18</v>
      </c>
      <c r="B19" s="24"/>
      <c r="C19" s="24"/>
      <c r="D19" s="7" t="s">
        <v>44</v>
      </c>
      <c r="E19" s="21"/>
      <c r="F19" s="22">
        <f t="shared" si="44"/>
        <v>0</v>
      </c>
      <c r="G19" s="10"/>
      <c r="H19" s="22">
        <f t="shared" si="45"/>
        <v>0</v>
      </c>
      <c r="I19" s="10"/>
      <c r="J19" s="22">
        <f t="shared" si="13"/>
        <v>0</v>
      </c>
      <c r="K19" s="23">
        <f t="shared" si="46"/>
        <v>0</v>
      </c>
      <c r="L19" s="24"/>
      <c r="M19" s="7"/>
      <c r="N19" s="21"/>
      <c r="O19" s="22">
        <f t="shared" si="14"/>
        <v>0</v>
      </c>
      <c r="P19" s="10"/>
      <c r="Q19" s="22">
        <f t="shared" si="34"/>
        <v>0</v>
      </c>
      <c r="R19" s="10"/>
      <c r="S19" s="22">
        <f t="shared" si="2"/>
        <v>0</v>
      </c>
      <c r="T19" s="10"/>
      <c r="U19" s="22">
        <f t="shared" si="40"/>
        <v>0</v>
      </c>
      <c r="V19" s="23">
        <f t="shared" si="35"/>
        <v>0</v>
      </c>
      <c r="W19" s="24"/>
      <c r="X19" s="7"/>
      <c r="Y19" s="21"/>
      <c r="Z19" s="22">
        <f t="shared" si="18"/>
        <v>0</v>
      </c>
      <c r="AA19" s="10"/>
      <c r="AB19" s="22">
        <f t="shared" si="36"/>
        <v>0</v>
      </c>
      <c r="AC19" s="10"/>
      <c r="AD19" s="22">
        <f t="shared" si="4"/>
        <v>0</v>
      </c>
      <c r="AE19" s="10"/>
      <c r="AF19" s="22">
        <f t="shared" si="41"/>
        <v>0</v>
      </c>
      <c r="AG19" s="23">
        <f t="shared" si="5"/>
        <v>0</v>
      </c>
      <c r="AH19" s="24"/>
      <c r="AI19" s="7"/>
      <c r="AJ19" s="21"/>
      <c r="AK19" s="22">
        <f t="shared" si="22"/>
        <v>0</v>
      </c>
      <c r="AL19" s="10"/>
      <c r="AM19" s="22">
        <f t="shared" si="37"/>
        <v>0</v>
      </c>
      <c r="AN19" s="10"/>
      <c r="AO19" s="22">
        <f t="shared" si="6"/>
        <v>0</v>
      </c>
      <c r="AP19" s="10"/>
      <c r="AQ19" s="22">
        <f t="shared" si="42"/>
        <v>0</v>
      </c>
      <c r="AR19" s="23">
        <f t="shared" si="38"/>
        <v>0</v>
      </c>
      <c r="AS19" s="24"/>
      <c r="AT19" s="7"/>
      <c r="AU19" s="21"/>
      <c r="AV19" s="22">
        <f t="shared" si="26"/>
        <v>0</v>
      </c>
      <c r="AW19" s="10"/>
      <c r="AX19" s="22">
        <f t="shared" si="39"/>
        <v>0</v>
      </c>
      <c r="AY19" s="10"/>
      <c r="AZ19" s="22">
        <f t="shared" si="8"/>
        <v>0</v>
      </c>
      <c r="BA19" s="10"/>
      <c r="BB19" s="22">
        <f t="shared" si="43"/>
        <v>0</v>
      </c>
      <c r="BC19" s="23">
        <f t="shared" si="9"/>
        <v>0</v>
      </c>
      <c r="BD19" s="24"/>
      <c r="BE19" s="7"/>
      <c r="BF19" s="21"/>
      <c r="BG19" s="22">
        <f t="shared" si="47"/>
        <v>0</v>
      </c>
      <c r="BH19" s="10"/>
      <c r="BI19" s="22">
        <f t="shared" si="48"/>
        <v>0</v>
      </c>
      <c r="BJ19" s="10"/>
      <c r="BK19" s="22">
        <f t="shared" si="32"/>
        <v>0</v>
      </c>
      <c r="BL19" s="23">
        <f t="shared" si="49"/>
        <v>0</v>
      </c>
      <c r="BM19" s="24"/>
    </row>
    <row r="20" spans="1:65" ht="51" x14ac:dyDescent="0.25">
      <c r="A20" s="6">
        <v>19</v>
      </c>
      <c r="B20" s="24"/>
      <c r="C20" s="24"/>
      <c r="D20" s="7" t="s">
        <v>44</v>
      </c>
      <c r="E20" s="21"/>
      <c r="F20" s="22">
        <f t="shared" si="44"/>
        <v>0</v>
      </c>
      <c r="G20" s="10"/>
      <c r="H20" s="22">
        <f t="shared" si="45"/>
        <v>0</v>
      </c>
      <c r="I20" s="10"/>
      <c r="J20" s="22">
        <f t="shared" si="13"/>
        <v>0</v>
      </c>
      <c r="K20" s="23">
        <f t="shared" si="46"/>
        <v>0</v>
      </c>
      <c r="L20" s="24"/>
      <c r="M20" s="7"/>
      <c r="N20" s="21"/>
      <c r="O20" s="22">
        <f t="shared" si="14"/>
        <v>0</v>
      </c>
      <c r="P20" s="10"/>
      <c r="Q20" s="22">
        <f t="shared" si="34"/>
        <v>0</v>
      </c>
      <c r="R20" s="10"/>
      <c r="S20" s="22">
        <f t="shared" si="2"/>
        <v>0</v>
      </c>
      <c r="T20" s="10"/>
      <c r="U20" s="22">
        <f t="shared" si="40"/>
        <v>0</v>
      </c>
      <c r="V20" s="23">
        <f t="shared" si="35"/>
        <v>0</v>
      </c>
      <c r="W20" s="24"/>
      <c r="X20" s="7"/>
      <c r="Y20" s="21"/>
      <c r="Z20" s="22">
        <f t="shared" si="18"/>
        <v>0</v>
      </c>
      <c r="AA20" s="10"/>
      <c r="AB20" s="22">
        <f t="shared" si="36"/>
        <v>0</v>
      </c>
      <c r="AC20" s="10"/>
      <c r="AD20" s="22">
        <f t="shared" si="4"/>
        <v>0</v>
      </c>
      <c r="AE20" s="10"/>
      <c r="AF20" s="22">
        <f t="shared" si="41"/>
        <v>0</v>
      </c>
      <c r="AG20" s="23">
        <f t="shared" si="5"/>
        <v>0</v>
      </c>
      <c r="AH20" s="24"/>
      <c r="AI20" s="7"/>
      <c r="AJ20" s="21"/>
      <c r="AK20" s="22">
        <f t="shared" si="22"/>
        <v>0</v>
      </c>
      <c r="AL20" s="10"/>
      <c r="AM20" s="22">
        <f t="shared" si="37"/>
        <v>0</v>
      </c>
      <c r="AN20" s="10"/>
      <c r="AO20" s="22">
        <f t="shared" si="6"/>
        <v>0</v>
      </c>
      <c r="AP20" s="10"/>
      <c r="AQ20" s="22">
        <f t="shared" si="42"/>
        <v>0</v>
      </c>
      <c r="AR20" s="23">
        <f t="shared" si="38"/>
        <v>0</v>
      </c>
      <c r="AS20" s="24"/>
      <c r="AT20" s="7"/>
      <c r="AU20" s="21"/>
      <c r="AV20" s="22">
        <f t="shared" si="26"/>
        <v>0</v>
      </c>
      <c r="AW20" s="10"/>
      <c r="AX20" s="22">
        <f t="shared" si="39"/>
        <v>0</v>
      </c>
      <c r="AY20" s="10"/>
      <c r="AZ20" s="22">
        <f t="shared" si="8"/>
        <v>0</v>
      </c>
      <c r="BA20" s="10"/>
      <c r="BB20" s="22">
        <f t="shared" si="43"/>
        <v>0</v>
      </c>
      <c r="BC20" s="23">
        <f t="shared" si="9"/>
        <v>0</v>
      </c>
      <c r="BD20" s="24"/>
      <c r="BE20" s="7"/>
      <c r="BF20" s="21"/>
      <c r="BG20" s="22">
        <f t="shared" si="47"/>
        <v>0</v>
      </c>
      <c r="BH20" s="10"/>
      <c r="BI20" s="22">
        <f t="shared" si="48"/>
        <v>0</v>
      </c>
      <c r="BJ20" s="10"/>
      <c r="BK20" s="22">
        <f t="shared" si="32"/>
        <v>0</v>
      </c>
      <c r="BL20" s="23">
        <f t="shared" si="49"/>
        <v>0</v>
      </c>
      <c r="BM20" s="24"/>
    </row>
    <row r="21" spans="1:65" ht="51" x14ac:dyDescent="0.25">
      <c r="A21" s="6">
        <v>20</v>
      </c>
      <c r="B21" s="24"/>
      <c r="C21" s="24"/>
      <c r="D21" s="7" t="s">
        <v>44</v>
      </c>
      <c r="E21" s="21"/>
      <c r="F21" s="22">
        <f t="shared" si="44"/>
        <v>0</v>
      </c>
      <c r="G21" s="10"/>
      <c r="H21" s="22">
        <f t="shared" si="45"/>
        <v>0</v>
      </c>
      <c r="I21" s="10"/>
      <c r="J21" s="22">
        <f t="shared" si="13"/>
        <v>0</v>
      </c>
      <c r="K21" s="23">
        <f t="shared" si="46"/>
        <v>0</v>
      </c>
      <c r="L21" s="24"/>
      <c r="M21" s="7"/>
      <c r="N21" s="21"/>
      <c r="O21" s="22">
        <f t="shared" si="14"/>
        <v>0</v>
      </c>
      <c r="P21" s="10"/>
      <c r="Q21" s="22">
        <f t="shared" si="34"/>
        <v>0</v>
      </c>
      <c r="R21" s="10"/>
      <c r="S21" s="22">
        <f t="shared" si="2"/>
        <v>0</v>
      </c>
      <c r="T21" s="10"/>
      <c r="U21" s="22">
        <f t="shared" si="40"/>
        <v>0</v>
      </c>
      <c r="V21" s="23">
        <f t="shared" si="35"/>
        <v>0</v>
      </c>
      <c r="W21" s="24"/>
      <c r="X21" s="7"/>
      <c r="Y21" s="21"/>
      <c r="Z21" s="22">
        <f t="shared" si="18"/>
        <v>0</v>
      </c>
      <c r="AA21" s="10"/>
      <c r="AB21" s="22">
        <f t="shared" si="36"/>
        <v>0</v>
      </c>
      <c r="AC21" s="10"/>
      <c r="AD21" s="22">
        <f t="shared" si="4"/>
        <v>0</v>
      </c>
      <c r="AE21" s="10"/>
      <c r="AF21" s="22">
        <f t="shared" si="41"/>
        <v>0</v>
      </c>
      <c r="AG21" s="23">
        <f t="shared" si="5"/>
        <v>0</v>
      </c>
      <c r="AH21" s="24"/>
      <c r="AI21" s="7"/>
      <c r="AJ21" s="21"/>
      <c r="AK21" s="22">
        <f t="shared" si="22"/>
        <v>0</v>
      </c>
      <c r="AL21" s="10"/>
      <c r="AM21" s="22">
        <f t="shared" si="37"/>
        <v>0</v>
      </c>
      <c r="AN21" s="10"/>
      <c r="AO21" s="22">
        <f t="shared" si="6"/>
        <v>0</v>
      </c>
      <c r="AP21" s="10"/>
      <c r="AQ21" s="22">
        <f t="shared" si="42"/>
        <v>0</v>
      </c>
      <c r="AR21" s="23">
        <f t="shared" si="38"/>
        <v>0</v>
      </c>
      <c r="AS21" s="24"/>
      <c r="AT21" s="7"/>
      <c r="AU21" s="21"/>
      <c r="AV21" s="22">
        <f t="shared" si="26"/>
        <v>0</v>
      </c>
      <c r="AW21" s="10"/>
      <c r="AX21" s="22">
        <f t="shared" si="39"/>
        <v>0</v>
      </c>
      <c r="AY21" s="10"/>
      <c r="AZ21" s="22">
        <f t="shared" si="8"/>
        <v>0</v>
      </c>
      <c r="BA21" s="10"/>
      <c r="BB21" s="22">
        <f t="shared" si="43"/>
        <v>0</v>
      </c>
      <c r="BC21" s="23">
        <f t="shared" si="9"/>
        <v>0</v>
      </c>
      <c r="BD21" s="24"/>
      <c r="BE21" s="7"/>
      <c r="BF21" s="21"/>
      <c r="BG21" s="22">
        <f t="shared" si="47"/>
        <v>0</v>
      </c>
      <c r="BH21" s="10"/>
      <c r="BI21" s="22">
        <f t="shared" si="48"/>
        <v>0</v>
      </c>
      <c r="BJ21" s="10"/>
      <c r="BK21" s="22">
        <f t="shared" si="32"/>
        <v>0</v>
      </c>
      <c r="BL21" s="23">
        <f t="shared" si="49"/>
        <v>0</v>
      </c>
      <c r="BM21" s="24"/>
    </row>
    <row r="22" spans="1:65" ht="51" x14ac:dyDescent="0.25">
      <c r="A22" s="6">
        <v>21</v>
      </c>
      <c r="B22" s="24"/>
      <c r="C22" s="24"/>
      <c r="D22" s="7" t="s">
        <v>44</v>
      </c>
      <c r="E22" s="21"/>
      <c r="F22" s="22">
        <f t="shared" si="44"/>
        <v>0</v>
      </c>
      <c r="G22" s="10"/>
      <c r="H22" s="22">
        <f t="shared" si="45"/>
        <v>0</v>
      </c>
      <c r="I22" s="10"/>
      <c r="J22" s="22">
        <f t="shared" si="13"/>
        <v>0</v>
      </c>
      <c r="K22" s="23">
        <f t="shared" si="46"/>
        <v>0</v>
      </c>
      <c r="L22" s="24"/>
      <c r="M22" s="7"/>
      <c r="N22" s="21"/>
      <c r="O22" s="22">
        <f t="shared" si="14"/>
        <v>0</v>
      </c>
      <c r="P22" s="10"/>
      <c r="Q22" s="22">
        <f t="shared" si="34"/>
        <v>0</v>
      </c>
      <c r="R22" s="10"/>
      <c r="S22" s="22">
        <f t="shared" si="2"/>
        <v>0</v>
      </c>
      <c r="T22" s="10"/>
      <c r="U22" s="22">
        <f t="shared" si="40"/>
        <v>0</v>
      </c>
      <c r="V22" s="23">
        <f t="shared" si="35"/>
        <v>0</v>
      </c>
      <c r="W22" s="24"/>
      <c r="X22" s="7"/>
      <c r="Y22" s="21"/>
      <c r="Z22" s="22">
        <f t="shared" si="18"/>
        <v>0</v>
      </c>
      <c r="AA22" s="10"/>
      <c r="AB22" s="22">
        <f t="shared" si="36"/>
        <v>0</v>
      </c>
      <c r="AC22" s="10"/>
      <c r="AD22" s="22">
        <f t="shared" si="4"/>
        <v>0</v>
      </c>
      <c r="AE22" s="10"/>
      <c r="AF22" s="22">
        <f t="shared" si="41"/>
        <v>0</v>
      </c>
      <c r="AG22" s="23">
        <f t="shared" si="5"/>
        <v>0</v>
      </c>
      <c r="AH22" s="24"/>
      <c r="AI22" s="7"/>
      <c r="AJ22" s="21"/>
      <c r="AK22" s="22">
        <f t="shared" si="22"/>
        <v>0</v>
      </c>
      <c r="AL22" s="10"/>
      <c r="AM22" s="22">
        <f t="shared" si="37"/>
        <v>0</v>
      </c>
      <c r="AN22" s="10"/>
      <c r="AO22" s="22">
        <f t="shared" si="6"/>
        <v>0</v>
      </c>
      <c r="AP22" s="10"/>
      <c r="AQ22" s="22">
        <f t="shared" si="42"/>
        <v>0</v>
      </c>
      <c r="AR22" s="23">
        <f t="shared" si="38"/>
        <v>0</v>
      </c>
      <c r="AS22" s="24"/>
      <c r="AT22" s="7"/>
      <c r="AU22" s="21"/>
      <c r="AV22" s="22">
        <f t="shared" si="26"/>
        <v>0</v>
      </c>
      <c r="AW22" s="10"/>
      <c r="AX22" s="22">
        <f t="shared" si="39"/>
        <v>0</v>
      </c>
      <c r="AY22" s="10"/>
      <c r="AZ22" s="22">
        <f t="shared" si="8"/>
        <v>0</v>
      </c>
      <c r="BA22" s="10"/>
      <c r="BB22" s="22">
        <f t="shared" si="43"/>
        <v>0</v>
      </c>
      <c r="BC22" s="23">
        <f t="shared" si="9"/>
        <v>0</v>
      </c>
      <c r="BD22" s="24"/>
      <c r="BE22" s="7"/>
      <c r="BF22" s="21"/>
      <c r="BG22" s="22">
        <f t="shared" si="47"/>
        <v>0</v>
      </c>
      <c r="BH22" s="10"/>
      <c r="BI22" s="22">
        <f t="shared" si="48"/>
        <v>0</v>
      </c>
      <c r="BJ22" s="10"/>
      <c r="BK22" s="22">
        <f t="shared" si="32"/>
        <v>0</v>
      </c>
      <c r="BL22" s="23">
        <f t="shared" si="49"/>
        <v>0</v>
      </c>
      <c r="BM22" s="24"/>
    </row>
    <row r="23" spans="1:65" ht="51" x14ac:dyDescent="0.25">
      <c r="A23" s="6">
        <v>22</v>
      </c>
      <c r="B23" s="24"/>
      <c r="C23" s="24"/>
      <c r="D23" s="7" t="s">
        <v>44</v>
      </c>
      <c r="E23" s="21"/>
      <c r="F23" s="22">
        <f t="shared" si="44"/>
        <v>0</v>
      </c>
      <c r="G23" s="10"/>
      <c r="H23" s="22">
        <f t="shared" si="45"/>
        <v>0</v>
      </c>
      <c r="I23" s="10"/>
      <c r="J23" s="22">
        <f t="shared" si="13"/>
        <v>0</v>
      </c>
      <c r="K23" s="23">
        <f t="shared" si="46"/>
        <v>0</v>
      </c>
      <c r="L23" s="24"/>
      <c r="M23" s="7"/>
      <c r="N23" s="21"/>
      <c r="O23" s="22">
        <f t="shared" si="14"/>
        <v>0</v>
      </c>
      <c r="P23" s="10"/>
      <c r="Q23" s="22">
        <f t="shared" si="34"/>
        <v>0</v>
      </c>
      <c r="R23" s="10"/>
      <c r="S23" s="22">
        <f t="shared" si="2"/>
        <v>0</v>
      </c>
      <c r="T23" s="10"/>
      <c r="U23" s="22">
        <f t="shared" si="40"/>
        <v>0</v>
      </c>
      <c r="V23" s="23">
        <f t="shared" si="35"/>
        <v>0</v>
      </c>
      <c r="W23" s="24"/>
      <c r="X23" s="7"/>
      <c r="Y23" s="21"/>
      <c r="Z23" s="22">
        <f t="shared" si="18"/>
        <v>0</v>
      </c>
      <c r="AA23" s="10"/>
      <c r="AB23" s="22">
        <f t="shared" si="36"/>
        <v>0</v>
      </c>
      <c r="AC23" s="10"/>
      <c r="AD23" s="22">
        <f t="shared" si="4"/>
        <v>0</v>
      </c>
      <c r="AE23" s="10"/>
      <c r="AF23" s="22">
        <f t="shared" si="41"/>
        <v>0</v>
      </c>
      <c r="AG23" s="23">
        <f t="shared" si="5"/>
        <v>0</v>
      </c>
      <c r="AH23" s="24"/>
      <c r="AI23" s="7"/>
      <c r="AJ23" s="21"/>
      <c r="AK23" s="22">
        <f t="shared" si="22"/>
        <v>0</v>
      </c>
      <c r="AL23" s="10"/>
      <c r="AM23" s="22">
        <f t="shared" si="37"/>
        <v>0</v>
      </c>
      <c r="AN23" s="10"/>
      <c r="AO23" s="22">
        <f t="shared" si="6"/>
        <v>0</v>
      </c>
      <c r="AP23" s="10"/>
      <c r="AQ23" s="22">
        <f t="shared" si="42"/>
        <v>0</v>
      </c>
      <c r="AR23" s="23">
        <f t="shared" si="38"/>
        <v>0</v>
      </c>
      <c r="AS23" s="24"/>
      <c r="AT23" s="7"/>
      <c r="AU23" s="21"/>
      <c r="AV23" s="22">
        <f t="shared" si="26"/>
        <v>0</v>
      </c>
      <c r="AW23" s="10"/>
      <c r="AX23" s="22">
        <f t="shared" si="39"/>
        <v>0</v>
      </c>
      <c r="AY23" s="10"/>
      <c r="AZ23" s="22">
        <f t="shared" si="8"/>
        <v>0</v>
      </c>
      <c r="BA23" s="10"/>
      <c r="BB23" s="22">
        <f t="shared" si="43"/>
        <v>0</v>
      </c>
      <c r="BC23" s="23">
        <f t="shared" si="9"/>
        <v>0</v>
      </c>
      <c r="BD23" s="24"/>
      <c r="BE23" s="7"/>
      <c r="BF23" s="21"/>
      <c r="BG23" s="22">
        <f t="shared" si="47"/>
        <v>0</v>
      </c>
      <c r="BH23" s="10"/>
      <c r="BI23" s="22">
        <f t="shared" si="48"/>
        <v>0</v>
      </c>
      <c r="BJ23" s="10"/>
      <c r="BK23" s="22">
        <f t="shared" si="32"/>
        <v>0</v>
      </c>
      <c r="BL23" s="23">
        <f t="shared" si="49"/>
        <v>0</v>
      </c>
      <c r="BM23" s="24"/>
    </row>
    <row r="24" spans="1:65" ht="51" x14ac:dyDescent="0.25">
      <c r="A24" s="6">
        <v>23</v>
      </c>
      <c r="B24" s="24"/>
      <c r="C24" s="12"/>
      <c r="D24" s="7" t="s">
        <v>44</v>
      </c>
      <c r="E24" s="21"/>
      <c r="F24" s="22">
        <f t="shared" si="44"/>
        <v>0</v>
      </c>
      <c r="G24" s="10"/>
      <c r="H24" s="22">
        <f t="shared" si="45"/>
        <v>0</v>
      </c>
      <c r="I24" s="10"/>
      <c r="J24" s="22">
        <f t="shared" si="13"/>
        <v>0</v>
      </c>
      <c r="K24" s="23">
        <f t="shared" si="46"/>
        <v>0</v>
      </c>
      <c r="L24" s="24"/>
      <c r="M24" s="7"/>
      <c r="N24" s="21"/>
      <c r="O24" s="22">
        <f t="shared" si="14"/>
        <v>0</v>
      </c>
      <c r="P24" s="10"/>
      <c r="Q24" s="22">
        <f t="shared" si="34"/>
        <v>0</v>
      </c>
      <c r="R24" s="10"/>
      <c r="S24" s="22">
        <f t="shared" si="2"/>
        <v>0</v>
      </c>
      <c r="T24" s="10"/>
      <c r="U24" s="22">
        <f t="shared" si="40"/>
        <v>0</v>
      </c>
      <c r="V24" s="23">
        <f t="shared" si="35"/>
        <v>0</v>
      </c>
      <c r="W24" s="24"/>
      <c r="X24" s="7"/>
      <c r="Y24" s="21"/>
      <c r="Z24" s="22">
        <f t="shared" si="18"/>
        <v>0</v>
      </c>
      <c r="AA24" s="10"/>
      <c r="AB24" s="22">
        <f t="shared" si="36"/>
        <v>0</v>
      </c>
      <c r="AC24" s="10"/>
      <c r="AD24" s="22">
        <f t="shared" si="4"/>
        <v>0</v>
      </c>
      <c r="AE24" s="10"/>
      <c r="AF24" s="22">
        <f t="shared" si="41"/>
        <v>0</v>
      </c>
      <c r="AG24" s="23">
        <f t="shared" si="5"/>
        <v>0</v>
      </c>
      <c r="AH24" s="24"/>
      <c r="AI24" s="7"/>
      <c r="AJ24" s="21"/>
      <c r="AK24" s="22">
        <f t="shared" si="22"/>
        <v>0</v>
      </c>
      <c r="AL24" s="10"/>
      <c r="AM24" s="22">
        <f t="shared" si="37"/>
        <v>0</v>
      </c>
      <c r="AN24" s="10"/>
      <c r="AO24" s="22">
        <f t="shared" si="6"/>
        <v>0</v>
      </c>
      <c r="AP24" s="10"/>
      <c r="AQ24" s="22">
        <f t="shared" si="42"/>
        <v>0</v>
      </c>
      <c r="AR24" s="23">
        <f t="shared" si="38"/>
        <v>0</v>
      </c>
      <c r="AS24" s="24"/>
      <c r="AT24" s="7"/>
      <c r="AU24" s="21"/>
      <c r="AV24" s="22">
        <f t="shared" si="26"/>
        <v>0</v>
      </c>
      <c r="AW24" s="10"/>
      <c r="AX24" s="22">
        <f t="shared" si="39"/>
        <v>0</v>
      </c>
      <c r="AY24" s="10"/>
      <c r="AZ24" s="22">
        <f t="shared" si="8"/>
        <v>0</v>
      </c>
      <c r="BA24" s="10"/>
      <c r="BB24" s="22">
        <f t="shared" si="43"/>
        <v>0</v>
      </c>
      <c r="BC24" s="23">
        <f t="shared" si="9"/>
        <v>0</v>
      </c>
      <c r="BD24" s="24"/>
      <c r="BE24" s="7"/>
      <c r="BF24" s="21"/>
      <c r="BG24" s="22">
        <f t="shared" si="47"/>
        <v>0</v>
      </c>
      <c r="BH24" s="10"/>
      <c r="BI24" s="22">
        <f t="shared" si="48"/>
        <v>0</v>
      </c>
      <c r="BJ24" s="10"/>
      <c r="BK24" s="22">
        <f t="shared" si="32"/>
        <v>0</v>
      </c>
      <c r="BL24" s="23">
        <f t="shared" si="49"/>
        <v>0</v>
      </c>
      <c r="BM24" s="24"/>
    </row>
    <row r="25" spans="1:65" ht="51" x14ac:dyDescent="0.25">
      <c r="A25" s="6">
        <v>24</v>
      </c>
      <c r="B25" s="24"/>
      <c r="C25" s="12"/>
      <c r="D25" s="7" t="s">
        <v>44</v>
      </c>
      <c r="E25" s="21"/>
      <c r="F25" s="22">
        <f t="shared" si="44"/>
        <v>0</v>
      </c>
      <c r="G25" s="10"/>
      <c r="H25" s="22">
        <f t="shared" si="45"/>
        <v>0</v>
      </c>
      <c r="I25" s="10"/>
      <c r="J25" s="22">
        <f t="shared" si="13"/>
        <v>0</v>
      </c>
      <c r="K25" s="23">
        <f t="shared" si="46"/>
        <v>0</v>
      </c>
      <c r="L25" s="24"/>
      <c r="M25" s="7"/>
      <c r="N25" s="21"/>
      <c r="O25" s="22">
        <f t="shared" si="14"/>
        <v>0</v>
      </c>
      <c r="P25" s="10"/>
      <c r="Q25" s="22">
        <f t="shared" si="34"/>
        <v>0</v>
      </c>
      <c r="R25" s="10"/>
      <c r="S25" s="22">
        <f t="shared" si="2"/>
        <v>0</v>
      </c>
      <c r="T25" s="10"/>
      <c r="U25" s="22">
        <f t="shared" si="40"/>
        <v>0</v>
      </c>
      <c r="V25" s="23">
        <f t="shared" si="35"/>
        <v>0</v>
      </c>
      <c r="W25" s="24"/>
      <c r="X25" s="40" t="s">
        <v>29</v>
      </c>
      <c r="Y25" s="21"/>
      <c r="Z25" s="22">
        <f t="shared" ref="Z25:Z30" si="50">Y25*10%</f>
        <v>0</v>
      </c>
      <c r="AA25" s="10"/>
      <c r="AB25" s="22">
        <f t="shared" ref="AB25:AB30" si="51">AA25*10%</f>
        <v>0</v>
      </c>
      <c r="AC25" s="10"/>
      <c r="AD25" s="22">
        <f t="shared" ref="AD25:AD30" si="52">AC25*20%</f>
        <v>0</v>
      </c>
      <c r="AE25" s="10"/>
      <c r="AF25" s="22">
        <f t="shared" ref="AF25:AF30" si="53">AE25*60%</f>
        <v>0</v>
      </c>
      <c r="AG25" s="23" t="e">
        <f>SUM(AF25+#REF!)</f>
        <v>#REF!</v>
      </c>
      <c r="AH25" s="24"/>
      <c r="AI25" s="7"/>
      <c r="AJ25" s="21"/>
      <c r="AK25" s="22">
        <f t="shared" ref="AK25:AK30" si="54">AJ25*10%</f>
        <v>0</v>
      </c>
      <c r="AL25" s="10"/>
      <c r="AM25" s="22">
        <f t="shared" ref="AM25:AM30" si="55">AL25*10%</f>
        <v>0</v>
      </c>
      <c r="AN25" s="10"/>
      <c r="AO25" s="22">
        <f t="shared" ref="AO25:AO30" si="56">AN25*20%</f>
        <v>0</v>
      </c>
      <c r="AP25" s="10"/>
      <c r="AQ25" s="22">
        <f t="shared" ref="AQ25:AQ30" si="57">AP25*60%</f>
        <v>0</v>
      </c>
      <c r="AR25" s="23" t="e">
        <f>SUM(AQ25+#REF!)</f>
        <v>#REF!</v>
      </c>
      <c r="AS25" s="24"/>
      <c r="AT25" s="7"/>
      <c r="AU25" s="21"/>
      <c r="AV25" s="22">
        <f t="shared" si="26"/>
        <v>0</v>
      </c>
      <c r="AW25" s="10"/>
      <c r="AX25" s="22">
        <f t="shared" si="39"/>
        <v>0</v>
      </c>
      <c r="AY25" s="10"/>
      <c r="AZ25" s="22">
        <f t="shared" si="8"/>
        <v>0</v>
      </c>
      <c r="BA25" s="10"/>
      <c r="BB25" s="22">
        <f t="shared" si="43"/>
        <v>0</v>
      </c>
      <c r="BC25" s="23">
        <f t="shared" si="9"/>
        <v>0</v>
      </c>
      <c r="BD25" s="24"/>
      <c r="BE25" s="7"/>
      <c r="BF25" s="21"/>
      <c r="BG25" s="22">
        <f t="shared" si="47"/>
        <v>0</v>
      </c>
      <c r="BH25" s="10"/>
      <c r="BI25" s="22">
        <f t="shared" si="48"/>
        <v>0</v>
      </c>
      <c r="BJ25" s="10"/>
      <c r="BK25" s="22">
        <f t="shared" si="32"/>
        <v>0</v>
      </c>
      <c r="BL25" s="23">
        <f t="shared" si="49"/>
        <v>0</v>
      </c>
      <c r="BM25" s="24"/>
    </row>
    <row r="26" spans="1:65" ht="51" x14ac:dyDescent="0.25">
      <c r="A26" s="6">
        <v>25</v>
      </c>
      <c r="B26" s="7"/>
      <c r="C26" s="12"/>
      <c r="D26" s="7" t="s">
        <v>44</v>
      </c>
      <c r="E26" s="21"/>
      <c r="F26" s="22">
        <f t="shared" si="44"/>
        <v>0</v>
      </c>
      <c r="G26" s="10"/>
      <c r="H26" s="22">
        <f t="shared" si="45"/>
        <v>0</v>
      </c>
      <c r="I26" s="10"/>
      <c r="J26" s="22">
        <f t="shared" si="13"/>
        <v>0</v>
      </c>
      <c r="K26" s="23">
        <f t="shared" si="46"/>
        <v>0</v>
      </c>
      <c r="L26" s="24"/>
      <c r="M26" s="7"/>
      <c r="N26" s="21"/>
      <c r="O26" s="22">
        <f t="shared" si="14"/>
        <v>0</v>
      </c>
      <c r="P26" s="10"/>
      <c r="Q26" s="22">
        <f t="shared" si="34"/>
        <v>0</v>
      </c>
      <c r="R26" s="10"/>
      <c r="S26" s="22">
        <f t="shared" si="2"/>
        <v>0</v>
      </c>
      <c r="T26" s="10"/>
      <c r="U26" s="22">
        <f t="shared" si="40"/>
        <v>0</v>
      </c>
      <c r="V26" s="23">
        <f t="shared" si="35"/>
        <v>0</v>
      </c>
      <c r="W26" s="24"/>
      <c r="X26" s="40" t="s">
        <v>28</v>
      </c>
      <c r="Y26" s="21"/>
      <c r="Z26" s="22">
        <f t="shared" si="50"/>
        <v>0</v>
      </c>
      <c r="AA26" s="10"/>
      <c r="AB26" s="22">
        <f t="shared" si="51"/>
        <v>0</v>
      </c>
      <c r="AC26" s="10"/>
      <c r="AD26" s="22">
        <f t="shared" si="52"/>
        <v>0</v>
      </c>
      <c r="AE26" s="10"/>
      <c r="AF26" s="22">
        <f t="shared" si="53"/>
        <v>0</v>
      </c>
      <c r="AG26" s="23" t="e">
        <f>SUM(AF26+#REF!)</f>
        <v>#REF!</v>
      </c>
      <c r="AH26" s="24"/>
      <c r="AI26" s="40" t="s">
        <v>28</v>
      </c>
      <c r="AJ26" s="21"/>
      <c r="AK26" s="22">
        <f t="shared" si="54"/>
        <v>0</v>
      </c>
      <c r="AL26" s="10"/>
      <c r="AM26" s="22">
        <f t="shared" si="55"/>
        <v>0</v>
      </c>
      <c r="AN26" s="10"/>
      <c r="AO26" s="22">
        <f t="shared" si="56"/>
        <v>0</v>
      </c>
      <c r="AP26" s="10"/>
      <c r="AQ26" s="22">
        <f t="shared" si="57"/>
        <v>0</v>
      </c>
      <c r="AR26" s="23" t="e">
        <f>SUM(AQ26+#REF!)</f>
        <v>#REF!</v>
      </c>
      <c r="AS26" s="24"/>
      <c r="AT26" s="7"/>
      <c r="AU26" s="21"/>
      <c r="AV26" s="22">
        <f t="shared" si="26"/>
        <v>0</v>
      </c>
      <c r="AW26" s="10"/>
      <c r="AX26" s="22">
        <f t="shared" si="39"/>
        <v>0</v>
      </c>
      <c r="AY26" s="10"/>
      <c r="AZ26" s="22">
        <f t="shared" si="8"/>
        <v>0</v>
      </c>
      <c r="BA26" s="10"/>
      <c r="BB26" s="22">
        <f t="shared" si="43"/>
        <v>0</v>
      </c>
      <c r="BC26" s="23">
        <f t="shared" si="9"/>
        <v>0</v>
      </c>
      <c r="BD26" s="24"/>
      <c r="BE26" s="7"/>
      <c r="BF26" s="21"/>
      <c r="BG26" s="22">
        <f t="shared" si="47"/>
        <v>0</v>
      </c>
      <c r="BH26" s="10"/>
      <c r="BI26" s="22">
        <f t="shared" si="48"/>
        <v>0</v>
      </c>
      <c r="BJ26" s="10"/>
      <c r="BK26" s="22">
        <f t="shared" si="32"/>
        <v>0</v>
      </c>
      <c r="BL26" s="23">
        <f t="shared" si="49"/>
        <v>0</v>
      </c>
      <c r="BM26" s="24"/>
    </row>
    <row r="27" spans="1:65" ht="51" x14ac:dyDescent="0.25">
      <c r="A27" s="6">
        <v>26</v>
      </c>
      <c r="B27" s="7"/>
      <c r="C27" s="12"/>
      <c r="D27" s="7" t="s">
        <v>44</v>
      </c>
      <c r="E27" s="21"/>
      <c r="F27" s="22">
        <f t="shared" si="44"/>
        <v>0</v>
      </c>
      <c r="G27" s="10"/>
      <c r="H27" s="22">
        <f t="shared" si="45"/>
        <v>0</v>
      </c>
      <c r="I27" s="10"/>
      <c r="J27" s="22">
        <f t="shared" si="13"/>
        <v>0</v>
      </c>
      <c r="K27" s="23">
        <f t="shared" si="46"/>
        <v>0</v>
      </c>
      <c r="L27" s="24"/>
      <c r="M27" s="7"/>
      <c r="N27" s="21"/>
      <c r="O27" s="22">
        <f t="shared" si="14"/>
        <v>0</v>
      </c>
      <c r="P27" s="10"/>
      <c r="Q27" s="22">
        <f t="shared" si="34"/>
        <v>0</v>
      </c>
      <c r="R27" s="10"/>
      <c r="S27" s="22">
        <f t="shared" si="2"/>
        <v>0</v>
      </c>
      <c r="T27" s="10"/>
      <c r="U27" s="22">
        <f t="shared" si="40"/>
        <v>0</v>
      </c>
      <c r="V27" s="23">
        <f t="shared" si="35"/>
        <v>0</v>
      </c>
      <c r="W27" s="24"/>
      <c r="X27" s="40" t="s">
        <v>28</v>
      </c>
      <c r="Y27" s="21"/>
      <c r="Z27" s="22">
        <f t="shared" si="50"/>
        <v>0</v>
      </c>
      <c r="AA27" s="10"/>
      <c r="AB27" s="22">
        <f t="shared" si="51"/>
        <v>0</v>
      </c>
      <c r="AC27" s="10"/>
      <c r="AD27" s="22">
        <f t="shared" si="52"/>
        <v>0</v>
      </c>
      <c r="AE27" s="10"/>
      <c r="AF27" s="22">
        <f t="shared" si="53"/>
        <v>0</v>
      </c>
      <c r="AG27" s="23" t="e">
        <f>SUM(AF27+#REF!)</f>
        <v>#REF!</v>
      </c>
      <c r="AH27" s="24"/>
      <c r="AI27" s="40" t="s">
        <v>28</v>
      </c>
      <c r="AJ27" s="21"/>
      <c r="AK27" s="22">
        <f t="shared" si="54"/>
        <v>0</v>
      </c>
      <c r="AL27" s="10"/>
      <c r="AM27" s="22">
        <f t="shared" si="55"/>
        <v>0</v>
      </c>
      <c r="AN27" s="10"/>
      <c r="AO27" s="22">
        <f t="shared" si="56"/>
        <v>0</v>
      </c>
      <c r="AP27" s="10"/>
      <c r="AQ27" s="22">
        <f t="shared" si="57"/>
        <v>0</v>
      </c>
      <c r="AR27" s="23" t="e">
        <f>SUM(AQ27+#REF!)</f>
        <v>#REF!</v>
      </c>
      <c r="AS27" s="24"/>
      <c r="AT27" s="7"/>
      <c r="AU27" s="21"/>
      <c r="AV27" s="22">
        <f t="shared" si="26"/>
        <v>0</v>
      </c>
      <c r="AW27" s="10"/>
      <c r="AX27" s="22">
        <f t="shared" si="39"/>
        <v>0</v>
      </c>
      <c r="AY27" s="10"/>
      <c r="AZ27" s="22">
        <f t="shared" si="8"/>
        <v>0</v>
      </c>
      <c r="BA27" s="10"/>
      <c r="BB27" s="22">
        <f t="shared" si="43"/>
        <v>0</v>
      </c>
      <c r="BC27" s="23">
        <f t="shared" si="9"/>
        <v>0</v>
      </c>
      <c r="BD27" s="24"/>
    </row>
    <row r="28" spans="1:65" ht="51" x14ac:dyDescent="0.25">
      <c r="A28" s="6">
        <v>27</v>
      </c>
      <c r="B28" s="7"/>
      <c r="C28" s="12"/>
      <c r="D28" s="7" t="s">
        <v>44</v>
      </c>
      <c r="E28" s="21"/>
      <c r="F28" s="22">
        <f t="shared" si="44"/>
        <v>0</v>
      </c>
      <c r="G28" s="10"/>
      <c r="H28" s="22">
        <f t="shared" si="45"/>
        <v>0</v>
      </c>
      <c r="I28" s="10"/>
      <c r="J28" s="22">
        <f t="shared" si="13"/>
        <v>0</v>
      </c>
      <c r="K28" s="23">
        <f t="shared" si="46"/>
        <v>0</v>
      </c>
      <c r="L28" s="24"/>
      <c r="M28" s="7"/>
      <c r="N28" s="21"/>
      <c r="O28" s="22">
        <f t="shared" si="14"/>
        <v>0</v>
      </c>
      <c r="P28" s="10"/>
      <c r="Q28" s="22">
        <f t="shared" si="34"/>
        <v>0</v>
      </c>
      <c r="R28" s="10"/>
      <c r="S28" s="22">
        <f t="shared" si="2"/>
        <v>0</v>
      </c>
      <c r="T28" s="10"/>
      <c r="U28" s="22">
        <f t="shared" si="40"/>
        <v>0</v>
      </c>
      <c r="V28" s="23">
        <f t="shared" si="35"/>
        <v>0</v>
      </c>
      <c r="W28" s="24"/>
      <c r="X28" s="7" t="s">
        <v>27</v>
      </c>
      <c r="Y28" s="21"/>
      <c r="Z28" s="22">
        <f t="shared" si="50"/>
        <v>0</v>
      </c>
      <c r="AA28" s="10"/>
      <c r="AB28" s="22">
        <f t="shared" si="51"/>
        <v>0</v>
      </c>
      <c r="AC28" s="10"/>
      <c r="AD28" s="22">
        <f t="shared" si="52"/>
        <v>0</v>
      </c>
      <c r="AE28" s="10"/>
      <c r="AF28" s="22">
        <f t="shared" si="53"/>
        <v>0</v>
      </c>
      <c r="AG28" s="23" t="e">
        <f>SUM(AF28+#REF!)</f>
        <v>#REF!</v>
      </c>
      <c r="AH28" s="24"/>
      <c r="AI28" s="7" t="s">
        <v>27</v>
      </c>
      <c r="AJ28" s="21"/>
      <c r="AK28" s="22">
        <f t="shared" si="54"/>
        <v>0</v>
      </c>
      <c r="AL28" s="10"/>
      <c r="AM28" s="22">
        <f t="shared" si="55"/>
        <v>0</v>
      </c>
      <c r="AN28" s="10"/>
      <c r="AO28" s="22">
        <f t="shared" si="56"/>
        <v>0</v>
      </c>
      <c r="AP28" s="10"/>
      <c r="AQ28" s="22">
        <f t="shared" si="57"/>
        <v>0</v>
      </c>
      <c r="AR28" s="23" t="e">
        <f>SUM(AQ28+#REF!)</f>
        <v>#REF!</v>
      </c>
      <c r="AS28" s="24"/>
      <c r="AT28" s="7"/>
      <c r="AU28" s="21"/>
      <c r="AV28" s="22">
        <f t="shared" si="26"/>
        <v>0</v>
      </c>
      <c r="AW28" s="10"/>
      <c r="AX28" s="22">
        <f t="shared" si="39"/>
        <v>0</v>
      </c>
      <c r="AY28" s="10"/>
      <c r="AZ28" s="22">
        <f t="shared" si="8"/>
        <v>0</v>
      </c>
      <c r="BA28" s="10"/>
      <c r="BB28" s="22">
        <f t="shared" si="43"/>
        <v>0</v>
      </c>
      <c r="BC28" s="23">
        <f t="shared" si="9"/>
        <v>0</v>
      </c>
      <c r="BD28" s="24"/>
    </row>
    <row r="29" spans="1:65" ht="51" x14ac:dyDescent="0.25">
      <c r="A29" s="6">
        <v>28</v>
      </c>
      <c r="B29" s="7"/>
      <c r="C29" s="12"/>
      <c r="D29" s="7" t="s">
        <v>44</v>
      </c>
      <c r="E29" s="21"/>
      <c r="F29" s="22">
        <f t="shared" si="44"/>
        <v>0</v>
      </c>
      <c r="G29" s="10"/>
      <c r="H29" s="22">
        <f t="shared" si="45"/>
        <v>0</v>
      </c>
      <c r="I29" s="10"/>
      <c r="J29" s="22">
        <f t="shared" si="13"/>
        <v>0</v>
      </c>
      <c r="K29" s="23">
        <f t="shared" si="46"/>
        <v>0</v>
      </c>
      <c r="L29" s="24"/>
      <c r="M29" s="7"/>
      <c r="N29" s="21"/>
      <c r="O29" s="22">
        <f t="shared" si="14"/>
        <v>0</v>
      </c>
      <c r="P29" s="10"/>
      <c r="Q29" s="22">
        <f t="shared" si="34"/>
        <v>0</v>
      </c>
      <c r="R29" s="10"/>
      <c r="S29" s="22">
        <f t="shared" si="2"/>
        <v>0</v>
      </c>
      <c r="T29" s="10"/>
      <c r="U29" s="22">
        <f t="shared" si="40"/>
        <v>0</v>
      </c>
      <c r="V29" s="23">
        <f t="shared" si="35"/>
        <v>0</v>
      </c>
      <c r="W29" s="24"/>
      <c r="X29" s="7" t="s">
        <v>27</v>
      </c>
      <c r="Y29" s="21"/>
      <c r="Z29" s="22">
        <f t="shared" si="50"/>
        <v>0</v>
      </c>
      <c r="AA29" s="10"/>
      <c r="AB29" s="22">
        <f t="shared" si="51"/>
        <v>0</v>
      </c>
      <c r="AC29" s="10"/>
      <c r="AD29" s="22">
        <f t="shared" si="52"/>
        <v>0</v>
      </c>
      <c r="AE29" s="10"/>
      <c r="AF29" s="22">
        <f t="shared" si="53"/>
        <v>0</v>
      </c>
      <c r="AG29" s="23" t="e">
        <f>SUM(AF29+#REF!)</f>
        <v>#REF!</v>
      </c>
      <c r="AH29" s="24"/>
      <c r="AI29" s="7" t="s">
        <v>27</v>
      </c>
      <c r="AJ29" s="21"/>
      <c r="AK29" s="22">
        <f t="shared" si="54"/>
        <v>0</v>
      </c>
      <c r="AL29" s="10"/>
      <c r="AM29" s="22">
        <f t="shared" si="55"/>
        <v>0</v>
      </c>
      <c r="AN29" s="10"/>
      <c r="AO29" s="22">
        <f t="shared" si="56"/>
        <v>0</v>
      </c>
      <c r="AP29" s="10"/>
      <c r="AQ29" s="22">
        <f t="shared" si="57"/>
        <v>0</v>
      </c>
      <c r="AR29" s="23" t="e">
        <f>SUM(AQ29+#REF!)</f>
        <v>#REF!</v>
      </c>
      <c r="AS29" s="24"/>
      <c r="AT29" s="7"/>
      <c r="AU29" s="21"/>
      <c r="AV29" s="22">
        <f t="shared" si="26"/>
        <v>0</v>
      </c>
      <c r="AW29" s="10"/>
      <c r="AX29" s="22">
        <f t="shared" si="39"/>
        <v>0</v>
      </c>
      <c r="AY29" s="10"/>
      <c r="AZ29" s="22">
        <f t="shared" si="8"/>
        <v>0</v>
      </c>
      <c r="BA29" s="10"/>
      <c r="BB29" s="22">
        <f t="shared" si="43"/>
        <v>0</v>
      </c>
      <c r="BC29" s="23">
        <f t="shared" si="9"/>
        <v>0</v>
      </c>
      <c r="BD29" s="24"/>
    </row>
    <row r="30" spans="1:65" ht="51" x14ac:dyDescent="0.25">
      <c r="A30" s="6">
        <v>29</v>
      </c>
      <c r="B30" s="7"/>
      <c r="C30" s="12"/>
      <c r="D30" s="7" t="s">
        <v>44</v>
      </c>
      <c r="E30" s="21"/>
      <c r="F30" s="22">
        <f t="shared" si="44"/>
        <v>0</v>
      </c>
      <c r="G30" s="10"/>
      <c r="H30" s="22">
        <f t="shared" si="45"/>
        <v>0</v>
      </c>
      <c r="I30" s="10"/>
      <c r="J30" s="22">
        <f t="shared" si="13"/>
        <v>0</v>
      </c>
      <c r="K30" s="23">
        <f t="shared" si="46"/>
        <v>0</v>
      </c>
      <c r="L30" s="24"/>
      <c r="M30" s="7"/>
      <c r="N30" s="21"/>
      <c r="O30" s="22">
        <f t="shared" si="14"/>
        <v>0</v>
      </c>
      <c r="P30" s="10"/>
      <c r="Q30" s="22">
        <f t="shared" si="34"/>
        <v>0</v>
      </c>
      <c r="R30" s="10"/>
      <c r="S30" s="22">
        <f t="shared" si="2"/>
        <v>0</v>
      </c>
      <c r="T30" s="10"/>
      <c r="U30" s="22">
        <f t="shared" si="40"/>
        <v>0</v>
      </c>
      <c r="V30" s="23">
        <f t="shared" si="35"/>
        <v>0</v>
      </c>
      <c r="W30" s="24"/>
      <c r="X30" s="7" t="s">
        <v>27</v>
      </c>
      <c r="Y30" s="21"/>
      <c r="Z30" s="22">
        <f t="shared" si="50"/>
        <v>0</v>
      </c>
      <c r="AA30" s="10"/>
      <c r="AB30" s="22">
        <f t="shared" si="51"/>
        <v>0</v>
      </c>
      <c r="AC30" s="10"/>
      <c r="AD30" s="22">
        <f t="shared" si="52"/>
        <v>0</v>
      </c>
      <c r="AE30" s="10"/>
      <c r="AF30" s="22">
        <f t="shared" si="53"/>
        <v>0</v>
      </c>
      <c r="AG30" s="23" t="e">
        <f>SUM(AF30+#REF!)</f>
        <v>#REF!</v>
      </c>
      <c r="AH30" s="24"/>
      <c r="AI30" s="7" t="s">
        <v>27</v>
      </c>
      <c r="AJ30" s="21"/>
      <c r="AK30" s="22">
        <f t="shared" si="54"/>
        <v>0</v>
      </c>
      <c r="AL30" s="10"/>
      <c r="AM30" s="22">
        <f t="shared" si="55"/>
        <v>0</v>
      </c>
      <c r="AN30" s="10"/>
      <c r="AO30" s="22">
        <f t="shared" si="56"/>
        <v>0</v>
      </c>
      <c r="AP30" s="10"/>
      <c r="AQ30" s="22">
        <f t="shared" si="57"/>
        <v>0</v>
      </c>
      <c r="AR30" s="23" t="e">
        <f>SUM(AQ30+#REF!)</f>
        <v>#REF!</v>
      </c>
      <c r="AS30" s="24"/>
      <c r="AT30" s="7"/>
      <c r="AU30" s="21"/>
      <c r="AV30" s="22">
        <f t="shared" si="26"/>
        <v>0</v>
      </c>
      <c r="AW30" s="10"/>
      <c r="AX30" s="22">
        <f t="shared" si="39"/>
        <v>0</v>
      </c>
      <c r="AY30" s="10"/>
      <c r="AZ30" s="22">
        <f t="shared" si="8"/>
        <v>0</v>
      </c>
      <c r="BA30" s="10"/>
      <c r="BB30" s="22">
        <f t="shared" si="43"/>
        <v>0</v>
      </c>
      <c r="BC30" s="23">
        <f t="shared" si="9"/>
        <v>0</v>
      </c>
      <c r="BD30" s="24"/>
    </row>
    <row r="31" spans="1:65" ht="51" x14ac:dyDescent="0.25">
      <c r="A31" s="6">
        <v>30</v>
      </c>
      <c r="B31" s="7"/>
      <c r="C31" s="12"/>
      <c r="D31" s="7" t="s">
        <v>44</v>
      </c>
      <c r="E31" s="21"/>
      <c r="F31" s="22">
        <f t="shared" si="44"/>
        <v>0</v>
      </c>
      <c r="G31" s="10"/>
      <c r="H31" s="22">
        <f t="shared" si="45"/>
        <v>0</v>
      </c>
      <c r="I31" s="10"/>
      <c r="J31" s="22">
        <f t="shared" si="13"/>
        <v>0</v>
      </c>
      <c r="K31" s="23">
        <f t="shared" si="46"/>
        <v>0</v>
      </c>
      <c r="L31" s="24"/>
      <c r="M31" s="7"/>
      <c r="N31" s="21"/>
      <c r="O31" s="22">
        <f t="shared" si="14"/>
        <v>0</v>
      </c>
      <c r="P31" s="10"/>
      <c r="Q31" s="22">
        <f t="shared" si="34"/>
        <v>0</v>
      </c>
      <c r="R31" s="10"/>
      <c r="S31" s="22">
        <f t="shared" si="2"/>
        <v>0</v>
      </c>
      <c r="T31" s="10"/>
      <c r="U31" s="22">
        <f t="shared" si="40"/>
        <v>0</v>
      </c>
      <c r="V31" s="23">
        <f t="shared" si="35"/>
        <v>0</v>
      </c>
      <c r="W31" s="24"/>
      <c r="X31" s="7" t="s">
        <v>27</v>
      </c>
      <c r="Y31" s="21"/>
      <c r="Z31" s="22"/>
      <c r="AA31" s="10"/>
      <c r="AB31" s="22"/>
      <c r="AC31" s="10"/>
      <c r="AD31" s="22"/>
      <c r="AE31" s="10"/>
      <c r="AF31" s="22"/>
      <c r="AG31" s="23"/>
      <c r="AH31" s="24"/>
      <c r="AI31" s="7" t="s">
        <v>27</v>
      </c>
      <c r="AJ31" s="21"/>
      <c r="AK31" s="22"/>
      <c r="AL31" s="10"/>
      <c r="AM31" s="22"/>
      <c r="AN31" s="10"/>
      <c r="AO31" s="22"/>
      <c r="AP31" s="10"/>
      <c r="AQ31" s="22"/>
      <c r="AR31" s="23"/>
      <c r="AS31" s="24"/>
      <c r="AT31" s="7" t="s">
        <v>27</v>
      </c>
      <c r="AU31" s="21"/>
      <c r="AV31" s="22"/>
      <c r="AW31" s="10"/>
      <c r="AX31" s="22"/>
      <c r="AY31" s="10"/>
      <c r="AZ31" s="22"/>
      <c r="BA31" s="10"/>
      <c r="BB31" s="22"/>
      <c r="BC31" s="23"/>
      <c r="BD31" s="24"/>
    </row>
    <row r="32" spans="1:65" ht="51" x14ac:dyDescent="0.25">
      <c r="A32" s="6">
        <v>31</v>
      </c>
      <c r="B32" s="7"/>
      <c r="C32" s="12"/>
      <c r="D32" s="7" t="s">
        <v>44</v>
      </c>
      <c r="E32" s="21"/>
      <c r="F32" s="22">
        <f t="shared" si="44"/>
        <v>0</v>
      </c>
      <c r="G32" s="10"/>
      <c r="H32" s="22">
        <f t="shared" si="45"/>
        <v>0</v>
      </c>
      <c r="I32" s="10"/>
      <c r="J32" s="22">
        <f t="shared" si="13"/>
        <v>0</v>
      </c>
      <c r="K32" s="23">
        <f t="shared" si="46"/>
        <v>0</v>
      </c>
      <c r="L32" s="24"/>
      <c r="M32" s="7"/>
      <c r="N32" s="21"/>
      <c r="O32" s="22">
        <f t="shared" si="14"/>
        <v>0</v>
      </c>
      <c r="P32" s="10"/>
      <c r="Q32" s="22">
        <f t="shared" si="34"/>
        <v>0</v>
      </c>
      <c r="R32" s="10"/>
      <c r="S32" s="22">
        <f t="shared" si="2"/>
        <v>0</v>
      </c>
      <c r="T32" s="10"/>
      <c r="U32" s="22">
        <f t="shared" si="40"/>
        <v>0</v>
      </c>
      <c r="V32" s="23">
        <f t="shared" si="35"/>
        <v>0</v>
      </c>
      <c r="W32" s="24"/>
      <c r="X32" s="7" t="s">
        <v>27</v>
      </c>
      <c r="Y32" s="21"/>
      <c r="Z32" s="22"/>
      <c r="AA32" s="10"/>
      <c r="AB32" s="22"/>
      <c r="AC32" s="10"/>
      <c r="AD32" s="22"/>
      <c r="AE32" s="10"/>
      <c r="AF32" s="22"/>
      <c r="AG32" s="23"/>
      <c r="AH32" s="24"/>
      <c r="AI32" s="7" t="s">
        <v>27</v>
      </c>
      <c r="AJ32" s="21"/>
      <c r="AK32" s="22"/>
      <c r="AL32" s="10"/>
      <c r="AM32" s="22"/>
      <c r="AN32" s="10"/>
      <c r="AO32" s="22"/>
      <c r="AP32" s="10"/>
      <c r="AQ32" s="22"/>
      <c r="AR32" s="23"/>
      <c r="AS32" s="24"/>
      <c r="AT32" s="7" t="s">
        <v>27</v>
      </c>
      <c r="AU32" s="21"/>
      <c r="AV32" s="22"/>
      <c r="AW32" s="10"/>
      <c r="AX32" s="22"/>
      <c r="AY32" s="10"/>
      <c r="AZ32" s="22"/>
      <c r="BA32" s="10"/>
      <c r="BB32" s="22"/>
      <c r="BC32" s="23"/>
      <c r="BD32" s="24"/>
    </row>
    <row r="33" spans="1:56" ht="51" x14ac:dyDescent="0.25">
      <c r="A33" s="6">
        <v>32</v>
      </c>
      <c r="B33" s="7"/>
      <c r="C33" s="12"/>
      <c r="D33" s="7" t="s">
        <v>44</v>
      </c>
      <c r="E33" s="21"/>
      <c r="F33" s="22">
        <f t="shared" ref="F33:F47" si="58">E33*15%</f>
        <v>0</v>
      </c>
      <c r="G33" s="10"/>
      <c r="H33" s="22">
        <f t="shared" ref="H33:H40" si="59">G33*25%</f>
        <v>0</v>
      </c>
      <c r="I33" s="10"/>
      <c r="J33" s="22">
        <f t="shared" ref="J33:J45" si="60">I33*60%</f>
        <v>0</v>
      </c>
      <c r="K33" s="23">
        <f t="shared" ref="K33:K49" si="61">SUM(J33+H33+F33)</f>
        <v>0</v>
      </c>
      <c r="L33" s="24"/>
      <c r="M33" s="7" t="s">
        <v>26</v>
      </c>
      <c r="N33" s="21"/>
      <c r="O33" s="22">
        <f t="shared" ref="O33:O40" si="62">N33*10%</f>
        <v>0</v>
      </c>
      <c r="P33" s="10"/>
      <c r="Q33" s="22">
        <f t="shared" ref="Q33:Q40" si="63">P33*10%</f>
        <v>0</v>
      </c>
      <c r="R33" s="10"/>
      <c r="S33" s="22">
        <f t="shared" ref="S33:S40" si="64">R33*20%</f>
        <v>0</v>
      </c>
      <c r="T33" s="10"/>
      <c r="U33" s="22">
        <f t="shared" ref="U33:U40" si="65">T33*60%</f>
        <v>0</v>
      </c>
      <c r="V33" s="23" t="e">
        <f>SUM(U33+#REF!)</f>
        <v>#REF!</v>
      </c>
      <c r="W33" s="24"/>
      <c r="X33" s="7" t="s">
        <v>27</v>
      </c>
      <c r="Y33" s="21"/>
      <c r="Z33" s="22"/>
      <c r="AA33" s="10"/>
      <c r="AB33" s="22"/>
      <c r="AC33" s="10"/>
      <c r="AD33" s="22"/>
      <c r="AE33" s="10"/>
      <c r="AF33" s="22"/>
      <c r="AG33" s="23"/>
      <c r="AH33" s="24"/>
      <c r="AI33" s="7" t="s">
        <v>27</v>
      </c>
      <c r="AJ33" s="21"/>
      <c r="AK33" s="22"/>
      <c r="AL33" s="10"/>
      <c r="AM33" s="22"/>
      <c r="AN33" s="10"/>
      <c r="AO33" s="22"/>
      <c r="AP33" s="10"/>
      <c r="AQ33" s="22"/>
      <c r="AR33" s="23"/>
      <c r="AS33" s="24"/>
      <c r="AT33" s="7" t="s">
        <v>27</v>
      </c>
      <c r="AU33" s="21"/>
      <c r="AV33" s="22"/>
      <c r="AW33" s="10"/>
      <c r="AX33" s="22"/>
      <c r="AY33" s="10"/>
      <c r="AZ33" s="22"/>
      <c r="BA33" s="10"/>
      <c r="BB33" s="22"/>
      <c r="BC33" s="23"/>
      <c r="BD33" s="24"/>
    </row>
    <row r="34" spans="1:56" ht="15.75" x14ac:dyDescent="0.25">
      <c r="A34" s="6">
        <v>33</v>
      </c>
      <c r="B34" s="7"/>
      <c r="C34" s="12"/>
      <c r="D34" s="7"/>
      <c r="E34" s="21"/>
      <c r="F34" s="22">
        <f t="shared" si="58"/>
        <v>0</v>
      </c>
      <c r="G34" s="10"/>
      <c r="H34" s="22">
        <f t="shared" si="59"/>
        <v>0</v>
      </c>
      <c r="I34" s="10"/>
      <c r="J34" s="22">
        <f t="shared" si="60"/>
        <v>0</v>
      </c>
      <c r="K34" s="23">
        <f t="shared" si="61"/>
        <v>0</v>
      </c>
      <c r="L34" s="24"/>
      <c r="M34" s="7" t="s">
        <v>26</v>
      </c>
      <c r="N34" s="21"/>
      <c r="O34" s="22">
        <f t="shared" si="62"/>
        <v>0</v>
      </c>
      <c r="P34" s="10"/>
      <c r="Q34" s="22">
        <f t="shared" si="63"/>
        <v>0</v>
      </c>
      <c r="R34" s="10"/>
      <c r="S34" s="22">
        <f t="shared" si="64"/>
        <v>0</v>
      </c>
      <c r="T34" s="10"/>
      <c r="U34" s="22">
        <f t="shared" si="65"/>
        <v>0</v>
      </c>
      <c r="V34" s="23" t="e">
        <f>SUM(U34+#REF!)</f>
        <v>#REF!</v>
      </c>
      <c r="W34" s="24"/>
      <c r="X34" s="7" t="s">
        <v>27</v>
      </c>
      <c r="Y34" s="21"/>
      <c r="Z34" s="22"/>
      <c r="AA34" s="10"/>
      <c r="AB34" s="22"/>
      <c r="AC34" s="10"/>
      <c r="AD34" s="22"/>
      <c r="AE34" s="10"/>
      <c r="AF34" s="22"/>
      <c r="AG34" s="23"/>
      <c r="AH34" s="24"/>
      <c r="AI34" s="7" t="s">
        <v>27</v>
      </c>
      <c r="AJ34" s="21"/>
      <c r="AK34" s="22"/>
      <c r="AL34" s="10"/>
      <c r="AM34" s="22"/>
      <c r="AN34" s="10"/>
      <c r="AO34" s="22"/>
      <c r="AP34" s="10"/>
      <c r="AQ34" s="22"/>
      <c r="AR34" s="23"/>
      <c r="AS34" s="24"/>
      <c r="AT34" s="7" t="s">
        <v>27</v>
      </c>
      <c r="AU34" s="21"/>
      <c r="AV34" s="22"/>
      <c r="AW34" s="10"/>
      <c r="AX34" s="22"/>
      <c r="AY34" s="10"/>
      <c r="AZ34" s="22"/>
      <c r="BA34" s="10"/>
      <c r="BB34" s="22"/>
      <c r="BC34" s="23"/>
      <c r="BD34" s="24"/>
    </row>
    <row r="35" spans="1:56" ht="15.75" x14ac:dyDescent="0.25">
      <c r="A35" s="6">
        <v>34</v>
      </c>
      <c r="B35" s="7"/>
      <c r="C35" s="12"/>
      <c r="D35" s="7"/>
      <c r="E35" s="21"/>
      <c r="F35" s="22">
        <f t="shared" si="58"/>
        <v>0</v>
      </c>
      <c r="G35" s="10"/>
      <c r="H35" s="22">
        <f t="shared" si="59"/>
        <v>0</v>
      </c>
      <c r="I35" s="10"/>
      <c r="J35" s="22">
        <f t="shared" si="60"/>
        <v>0</v>
      </c>
      <c r="K35" s="23">
        <f t="shared" si="61"/>
        <v>0</v>
      </c>
      <c r="L35" s="24"/>
      <c r="M35" s="7" t="s">
        <v>26</v>
      </c>
      <c r="N35" s="21"/>
      <c r="O35" s="22">
        <f t="shared" si="62"/>
        <v>0</v>
      </c>
      <c r="P35" s="10"/>
      <c r="Q35" s="22">
        <f t="shared" si="63"/>
        <v>0</v>
      </c>
      <c r="R35" s="10"/>
      <c r="S35" s="22">
        <f t="shared" si="64"/>
        <v>0</v>
      </c>
      <c r="T35" s="10"/>
      <c r="U35" s="22">
        <f t="shared" si="65"/>
        <v>0</v>
      </c>
      <c r="V35" s="23" t="e">
        <f>SUM(U35+#REF!)</f>
        <v>#REF!</v>
      </c>
      <c r="W35" s="24"/>
      <c r="X35" s="7" t="s">
        <v>27</v>
      </c>
      <c r="Y35" s="21"/>
      <c r="Z35" s="22"/>
      <c r="AA35" s="10"/>
      <c r="AB35" s="22"/>
      <c r="AC35" s="10"/>
      <c r="AD35" s="22"/>
      <c r="AE35" s="10"/>
      <c r="AF35" s="22"/>
      <c r="AG35" s="23"/>
      <c r="AH35" s="24"/>
      <c r="AI35" s="7" t="s">
        <v>27</v>
      </c>
      <c r="AJ35" s="21"/>
      <c r="AK35" s="22"/>
      <c r="AL35" s="10"/>
      <c r="AM35" s="22"/>
      <c r="AN35" s="10"/>
      <c r="AO35" s="22"/>
      <c r="AP35" s="10"/>
      <c r="AQ35" s="22"/>
      <c r="AR35" s="23"/>
      <c r="AS35" s="24"/>
      <c r="AT35" s="7" t="s">
        <v>27</v>
      </c>
      <c r="AU35" s="21"/>
      <c r="AV35" s="22"/>
      <c r="AW35" s="10"/>
      <c r="AX35" s="22"/>
      <c r="AY35" s="10"/>
      <c r="AZ35" s="22"/>
      <c r="BA35" s="10"/>
      <c r="BB35" s="22"/>
      <c r="BC35" s="23"/>
      <c r="BD35" s="24"/>
    </row>
    <row r="36" spans="1:56" ht="15.75" x14ac:dyDescent="0.25">
      <c r="A36" s="6">
        <v>35</v>
      </c>
      <c r="B36" s="7"/>
      <c r="C36" s="12"/>
      <c r="D36" s="7"/>
      <c r="E36" s="21"/>
      <c r="F36" s="22">
        <f t="shared" si="58"/>
        <v>0</v>
      </c>
      <c r="G36" s="10"/>
      <c r="H36" s="22">
        <f t="shared" si="59"/>
        <v>0</v>
      </c>
      <c r="I36" s="10"/>
      <c r="J36" s="22">
        <f t="shared" si="60"/>
        <v>0</v>
      </c>
      <c r="K36" s="23">
        <f t="shared" si="61"/>
        <v>0</v>
      </c>
      <c r="L36" s="24"/>
      <c r="M36" s="7" t="s">
        <v>26</v>
      </c>
      <c r="N36" s="21"/>
      <c r="O36" s="22">
        <f t="shared" si="62"/>
        <v>0</v>
      </c>
      <c r="P36" s="10"/>
      <c r="Q36" s="22">
        <f t="shared" si="63"/>
        <v>0</v>
      </c>
      <c r="R36" s="10"/>
      <c r="S36" s="22">
        <f t="shared" si="64"/>
        <v>0</v>
      </c>
      <c r="T36" s="10"/>
      <c r="U36" s="22">
        <f t="shared" si="65"/>
        <v>0</v>
      </c>
      <c r="V36" s="23" t="e">
        <f>SUM(U36+#REF!)</f>
        <v>#REF!</v>
      </c>
      <c r="W36" s="24"/>
      <c r="X36" s="7" t="s">
        <v>27</v>
      </c>
      <c r="Y36" s="21"/>
      <c r="Z36" s="22"/>
      <c r="AA36" s="10"/>
      <c r="AB36" s="22"/>
      <c r="AC36" s="10"/>
      <c r="AD36" s="22"/>
      <c r="AE36" s="10"/>
      <c r="AF36" s="22"/>
      <c r="AG36" s="23"/>
      <c r="AH36" s="24"/>
      <c r="AI36" s="7" t="s">
        <v>27</v>
      </c>
      <c r="AJ36" s="21"/>
      <c r="AK36" s="22"/>
      <c r="AL36" s="10"/>
      <c r="AM36" s="22"/>
      <c r="AN36" s="10"/>
      <c r="AO36" s="22"/>
      <c r="AP36" s="10"/>
      <c r="AQ36" s="22"/>
      <c r="AR36" s="23"/>
      <c r="AS36" s="24"/>
      <c r="AT36" s="7" t="s">
        <v>27</v>
      </c>
      <c r="AU36" s="21"/>
      <c r="AV36" s="22"/>
      <c r="AW36" s="10"/>
      <c r="AX36" s="22"/>
      <c r="AY36" s="10"/>
      <c r="AZ36" s="22"/>
      <c r="BA36" s="10"/>
      <c r="BB36" s="22"/>
      <c r="BC36" s="23"/>
      <c r="BD36" s="24"/>
    </row>
    <row r="37" spans="1:56" ht="15.75" x14ac:dyDescent="0.25">
      <c r="A37" s="6">
        <v>36</v>
      </c>
      <c r="B37" s="7"/>
      <c r="C37" s="12"/>
      <c r="D37" s="7"/>
      <c r="E37" s="21"/>
      <c r="F37" s="22">
        <f t="shared" si="58"/>
        <v>0</v>
      </c>
      <c r="G37" s="10"/>
      <c r="H37" s="22">
        <f t="shared" si="59"/>
        <v>0</v>
      </c>
      <c r="I37" s="10"/>
      <c r="J37" s="22">
        <f t="shared" si="60"/>
        <v>0</v>
      </c>
      <c r="K37" s="23">
        <f t="shared" si="61"/>
        <v>0</v>
      </c>
      <c r="L37" s="24"/>
      <c r="M37" s="7" t="s">
        <v>26</v>
      </c>
      <c r="N37" s="21"/>
      <c r="O37" s="22">
        <f t="shared" si="62"/>
        <v>0</v>
      </c>
      <c r="P37" s="10"/>
      <c r="Q37" s="22">
        <f t="shared" si="63"/>
        <v>0</v>
      </c>
      <c r="R37" s="10"/>
      <c r="S37" s="22">
        <f t="shared" si="64"/>
        <v>0</v>
      </c>
      <c r="T37" s="10"/>
      <c r="U37" s="22">
        <f t="shared" si="65"/>
        <v>0</v>
      </c>
      <c r="V37" s="23" t="e">
        <f>SUM(U37+#REF!)</f>
        <v>#REF!</v>
      </c>
      <c r="W37" s="24"/>
      <c r="X37" s="7"/>
      <c r="Y37" s="21"/>
      <c r="Z37" s="22"/>
      <c r="AA37" s="10"/>
      <c r="AB37" s="22"/>
      <c r="AC37" s="10"/>
      <c r="AD37" s="22"/>
      <c r="AE37" s="10"/>
      <c r="AF37" s="22"/>
      <c r="AG37" s="23"/>
      <c r="AH37" s="24"/>
      <c r="AI37" s="7"/>
      <c r="AJ37" s="21"/>
      <c r="AK37" s="22"/>
      <c r="AL37" s="10"/>
      <c r="AM37" s="22"/>
      <c r="AN37" s="10"/>
      <c r="AO37" s="22"/>
      <c r="AP37" s="10"/>
      <c r="AQ37" s="22"/>
      <c r="AR37" s="23"/>
      <c r="AS37" s="24"/>
      <c r="AT37" s="7"/>
      <c r="AU37" s="21"/>
      <c r="AV37" s="22"/>
      <c r="AW37" s="10"/>
      <c r="AX37" s="22"/>
      <c r="AY37" s="10"/>
      <c r="AZ37" s="22"/>
      <c r="BA37" s="10"/>
      <c r="BB37" s="22"/>
      <c r="BC37" s="23"/>
      <c r="BD37" s="24"/>
    </row>
    <row r="38" spans="1:56" ht="15.75" x14ac:dyDescent="0.25">
      <c r="A38" s="6">
        <v>37</v>
      </c>
      <c r="B38" s="7"/>
      <c r="C38" s="12"/>
      <c r="D38" s="7"/>
      <c r="E38" s="21"/>
      <c r="F38" s="22">
        <f t="shared" si="58"/>
        <v>0</v>
      </c>
      <c r="G38" s="10"/>
      <c r="H38" s="22">
        <f t="shared" si="59"/>
        <v>0</v>
      </c>
      <c r="I38" s="10"/>
      <c r="J38" s="22">
        <f t="shared" si="60"/>
        <v>0</v>
      </c>
      <c r="K38" s="23">
        <f t="shared" si="61"/>
        <v>0</v>
      </c>
      <c r="L38" s="24"/>
      <c r="M38" s="7" t="s">
        <v>26</v>
      </c>
      <c r="N38" s="21"/>
      <c r="O38" s="22">
        <f t="shared" si="62"/>
        <v>0</v>
      </c>
      <c r="P38" s="10"/>
      <c r="Q38" s="22">
        <f t="shared" si="63"/>
        <v>0</v>
      </c>
      <c r="R38" s="10"/>
      <c r="S38" s="22">
        <f t="shared" si="64"/>
        <v>0</v>
      </c>
      <c r="T38" s="10"/>
      <c r="U38" s="22">
        <f t="shared" si="65"/>
        <v>0</v>
      </c>
      <c r="V38" s="23" t="e">
        <f>SUM(U38+#REF!)</f>
        <v>#REF!</v>
      </c>
      <c r="W38" s="24"/>
      <c r="X38" s="7"/>
      <c r="Y38" s="21"/>
      <c r="Z38" s="22"/>
      <c r="AA38" s="10"/>
      <c r="AB38" s="22"/>
      <c r="AC38" s="10"/>
      <c r="AD38" s="22"/>
      <c r="AE38" s="10"/>
      <c r="AF38" s="22"/>
      <c r="AG38" s="23"/>
      <c r="AH38" s="24"/>
      <c r="AI38" s="7"/>
      <c r="AJ38" s="21"/>
      <c r="AK38" s="22"/>
      <c r="AL38" s="10"/>
      <c r="AM38" s="22"/>
      <c r="AN38" s="10"/>
      <c r="AO38" s="22"/>
      <c r="AP38" s="10"/>
      <c r="AQ38" s="22"/>
      <c r="AR38" s="23"/>
      <c r="AS38" s="24"/>
      <c r="AT38" s="7"/>
      <c r="AU38" s="21"/>
      <c r="AV38" s="22"/>
      <c r="AW38" s="10"/>
      <c r="AX38" s="22"/>
      <c r="AY38" s="10"/>
      <c r="AZ38" s="22"/>
      <c r="BA38" s="10"/>
      <c r="BB38" s="22"/>
      <c r="BC38" s="23"/>
      <c r="BD38" s="24"/>
    </row>
    <row r="39" spans="1:56" ht="15.75" x14ac:dyDescent="0.25">
      <c r="A39" s="6">
        <v>38</v>
      </c>
      <c r="B39" s="7"/>
      <c r="C39" s="12"/>
      <c r="D39" s="7"/>
      <c r="E39" s="21"/>
      <c r="F39" s="22">
        <f t="shared" si="58"/>
        <v>0</v>
      </c>
      <c r="G39" s="10"/>
      <c r="H39" s="22">
        <f t="shared" si="59"/>
        <v>0</v>
      </c>
      <c r="I39" s="10"/>
      <c r="J39" s="22">
        <f t="shared" si="60"/>
        <v>0</v>
      </c>
      <c r="K39" s="23">
        <f t="shared" si="61"/>
        <v>0</v>
      </c>
      <c r="L39" s="24"/>
      <c r="M39" s="7" t="s">
        <v>26</v>
      </c>
      <c r="N39" s="21"/>
      <c r="O39" s="22">
        <f t="shared" si="62"/>
        <v>0</v>
      </c>
      <c r="P39" s="10"/>
      <c r="Q39" s="22">
        <f t="shared" si="63"/>
        <v>0</v>
      </c>
      <c r="R39" s="10"/>
      <c r="S39" s="22">
        <f t="shared" si="64"/>
        <v>0</v>
      </c>
      <c r="T39" s="10"/>
      <c r="U39" s="22">
        <f t="shared" si="65"/>
        <v>0</v>
      </c>
      <c r="V39" s="23" t="e">
        <f>SUM(U39+#REF!)</f>
        <v>#REF!</v>
      </c>
      <c r="W39" s="24"/>
      <c r="X39" s="7"/>
      <c r="Y39" s="21"/>
      <c r="Z39" s="22">
        <f t="shared" ref="Z39:Z44" si="66">Y39*10%</f>
        <v>0</v>
      </c>
      <c r="AA39" s="10"/>
      <c r="AB39" s="22">
        <f t="shared" ref="AB39:AB44" si="67">AA39*10%</f>
        <v>0</v>
      </c>
      <c r="AC39" s="10"/>
      <c r="AD39" s="22">
        <f t="shared" ref="AD39:AD44" si="68">AC39*20%</f>
        <v>0</v>
      </c>
      <c r="AE39" s="10"/>
      <c r="AF39" s="22">
        <f t="shared" ref="AF39:AF44" si="69">AE39*60%</f>
        <v>0</v>
      </c>
      <c r="AG39" s="23" t="e">
        <f>SUM(AF39+#REF!)</f>
        <v>#REF!</v>
      </c>
      <c r="AH39" s="24"/>
    </row>
    <row r="40" spans="1:56" ht="15.75" x14ac:dyDescent="0.25">
      <c r="A40" s="6">
        <v>41</v>
      </c>
      <c r="B40" s="7"/>
      <c r="C40" s="12"/>
      <c r="D40" s="7"/>
      <c r="E40" s="21"/>
      <c r="F40" s="22">
        <f t="shared" si="58"/>
        <v>0</v>
      </c>
      <c r="G40" s="10"/>
      <c r="H40" s="22">
        <f t="shared" si="59"/>
        <v>0</v>
      </c>
      <c r="I40" s="10"/>
      <c r="J40" s="22">
        <f t="shared" si="60"/>
        <v>0</v>
      </c>
      <c r="K40" s="23">
        <f t="shared" si="61"/>
        <v>0</v>
      </c>
      <c r="L40" s="24"/>
      <c r="M40" s="7" t="s">
        <v>26</v>
      </c>
      <c r="N40" s="21"/>
      <c r="O40" s="22">
        <f t="shared" si="62"/>
        <v>0</v>
      </c>
      <c r="P40" s="10"/>
      <c r="Q40" s="22">
        <f t="shared" si="63"/>
        <v>0</v>
      </c>
      <c r="R40" s="10"/>
      <c r="S40" s="22">
        <f t="shared" si="64"/>
        <v>0</v>
      </c>
      <c r="T40" s="10"/>
      <c r="U40" s="22">
        <f t="shared" si="65"/>
        <v>0</v>
      </c>
      <c r="V40" s="23" t="e">
        <f>SUM(U40+#REF!)</f>
        <v>#REF!</v>
      </c>
      <c r="W40" s="24"/>
      <c r="X40" s="7"/>
      <c r="Y40" s="21"/>
      <c r="Z40" s="22">
        <f t="shared" si="66"/>
        <v>0</v>
      </c>
      <c r="AA40" s="10"/>
      <c r="AB40" s="22">
        <f t="shared" si="67"/>
        <v>0</v>
      </c>
      <c r="AC40" s="10"/>
      <c r="AD40" s="22">
        <f t="shared" si="68"/>
        <v>0</v>
      </c>
      <c r="AE40" s="10"/>
      <c r="AF40" s="22">
        <f t="shared" si="69"/>
        <v>0</v>
      </c>
      <c r="AG40" s="23" t="e">
        <f>SUM(AF40+#REF!)</f>
        <v>#REF!</v>
      </c>
      <c r="AH40" s="24"/>
    </row>
    <row r="41" spans="1:56" ht="15.75" x14ac:dyDescent="0.25">
      <c r="A41" s="6">
        <v>42</v>
      </c>
      <c r="B41" s="7"/>
      <c r="C41" s="12"/>
      <c r="D41" s="7"/>
      <c r="E41" s="21"/>
      <c r="F41" s="22">
        <f t="shared" si="58"/>
        <v>0</v>
      </c>
      <c r="G41" s="10"/>
      <c r="H41" s="22">
        <f>G41*20%</f>
        <v>0</v>
      </c>
      <c r="I41" s="10"/>
      <c r="J41" s="22">
        <f t="shared" si="60"/>
        <v>0</v>
      </c>
      <c r="K41" s="23">
        <f t="shared" si="61"/>
        <v>0</v>
      </c>
      <c r="L41" s="24"/>
      <c r="M41" s="7" t="s">
        <v>26</v>
      </c>
      <c r="N41" s="8"/>
      <c r="O41" s="9"/>
      <c r="P41" s="10"/>
      <c r="Q41" s="9"/>
      <c r="R41" s="10"/>
      <c r="S41" s="9"/>
      <c r="T41" s="10"/>
      <c r="U41" s="9"/>
      <c r="V41" s="11"/>
      <c r="W41" s="24" t="str">
        <f t="shared" ref="W41:W49" si="70">IF(V41&gt;=50,"Προάγεται","Απορίπτεται")</f>
        <v>Απορίπτεται</v>
      </c>
      <c r="X41" s="7"/>
      <c r="Y41" s="21"/>
      <c r="Z41" s="22">
        <f t="shared" si="66"/>
        <v>0</v>
      </c>
      <c r="AA41" s="10"/>
      <c r="AB41" s="22">
        <f t="shared" si="67"/>
        <v>0</v>
      </c>
      <c r="AC41" s="10"/>
      <c r="AD41" s="22">
        <f t="shared" si="68"/>
        <v>0</v>
      </c>
      <c r="AE41" s="10"/>
      <c r="AF41" s="22">
        <f t="shared" si="69"/>
        <v>0</v>
      </c>
      <c r="AG41" s="23" t="e">
        <f>SUM(AF41+#REF!)</f>
        <v>#REF!</v>
      </c>
      <c r="AH41" s="24"/>
    </row>
    <row r="42" spans="1:56" ht="24.75" customHeight="1" x14ac:dyDescent="0.25">
      <c r="A42" s="6">
        <v>43</v>
      </c>
      <c r="B42" s="7"/>
      <c r="C42" s="12"/>
      <c r="D42" s="7"/>
      <c r="E42" s="21"/>
      <c r="F42" s="22">
        <f t="shared" si="58"/>
        <v>0</v>
      </c>
      <c r="G42" s="10"/>
      <c r="H42" s="22">
        <f>G42*20%</f>
        <v>0</v>
      </c>
      <c r="I42" s="10"/>
      <c r="J42" s="22">
        <f t="shared" si="60"/>
        <v>0</v>
      </c>
      <c r="K42" s="23">
        <f t="shared" si="61"/>
        <v>0</v>
      </c>
      <c r="L42" s="24"/>
      <c r="M42" s="7" t="s">
        <v>26</v>
      </c>
      <c r="N42" s="8"/>
      <c r="O42" s="9"/>
      <c r="P42" s="10"/>
      <c r="Q42" s="9"/>
      <c r="R42" s="10"/>
      <c r="S42" s="9"/>
      <c r="T42" s="10"/>
      <c r="U42" s="9"/>
      <c r="V42" s="11"/>
      <c r="W42" s="24" t="str">
        <f t="shared" si="70"/>
        <v>Απορίπτεται</v>
      </c>
      <c r="X42" s="7"/>
      <c r="Y42" s="21"/>
      <c r="Z42" s="22">
        <f t="shared" si="66"/>
        <v>0</v>
      </c>
      <c r="AA42" s="10"/>
      <c r="AB42" s="22">
        <f t="shared" si="67"/>
        <v>0</v>
      </c>
      <c r="AC42" s="10"/>
      <c r="AD42" s="22">
        <f t="shared" si="68"/>
        <v>0</v>
      </c>
      <c r="AE42" s="10"/>
      <c r="AF42" s="22">
        <f t="shared" si="69"/>
        <v>0</v>
      </c>
      <c r="AG42" s="23" t="e">
        <f>SUM(AF42+#REF!)</f>
        <v>#REF!</v>
      </c>
      <c r="AH42" s="24"/>
    </row>
    <row r="43" spans="1:56" ht="24.75" customHeight="1" x14ac:dyDescent="0.25">
      <c r="A43" s="6">
        <v>44</v>
      </c>
      <c r="B43" s="7"/>
      <c r="C43" s="12"/>
      <c r="D43" s="7"/>
      <c r="E43" s="21"/>
      <c r="F43" s="22">
        <f t="shared" si="58"/>
        <v>0</v>
      </c>
      <c r="G43" s="10"/>
      <c r="H43" s="22">
        <f>G43*20%</f>
        <v>0</v>
      </c>
      <c r="I43" s="10"/>
      <c r="J43" s="22">
        <f t="shared" si="60"/>
        <v>0</v>
      </c>
      <c r="K43" s="23">
        <f t="shared" si="61"/>
        <v>0</v>
      </c>
      <c r="L43" s="24"/>
      <c r="M43" s="7" t="s">
        <v>26</v>
      </c>
      <c r="N43" s="8"/>
      <c r="O43" s="9"/>
      <c r="P43" s="10"/>
      <c r="Q43" s="9"/>
      <c r="R43" s="10"/>
      <c r="S43" s="9"/>
      <c r="T43" s="10"/>
      <c r="U43" s="9"/>
      <c r="V43" s="11"/>
      <c r="W43" s="24" t="str">
        <f t="shared" si="70"/>
        <v>Απορίπτεται</v>
      </c>
      <c r="X43" s="7"/>
      <c r="Y43" s="21"/>
      <c r="Z43" s="22">
        <f t="shared" si="66"/>
        <v>0</v>
      </c>
      <c r="AA43" s="10"/>
      <c r="AB43" s="22">
        <f t="shared" si="67"/>
        <v>0</v>
      </c>
      <c r="AC43" s="10"/>
      <c r="AD43" s="22">
        <f t="shared" si="68"/>
        <v>0</v>
      </c>
      <c r="AE43" s="10"/>
      <c r="AF43" s="22">
        <f t="shared" si="69"/>
        <v>0</v>
      </c>
      <c r="AG43" s="23" t="e">
        <f>SUM(AF43+#REF!)</f>
        <v>#REF!</v>
      </c>
      <c r="AH43" s="24"/>
    </row>
    <row r="44" spans="1:56" ht="23.25" customHeight="1" x14ac:dyDescent="0.25">
      <c r="A44" s="6">
        <v>45</v>
      </c>
      <c r="B44" s="7"/>
      <c r="C44" s="12"/>
      <c r="D44" s="7"/>
      <c r="E44" s="21"/>
      <c r="F44" s="22">
        <f t="shared" si="58"/>
        <v>0</v>
      </c>
      <c r="G44" s="10"/>
      <c r="H44" s="22">
        <f>G44*20%</f>
        <v>0</v>
      </c>
      <c r="I44" s="10"/>
      <c r="J44" s="22">
        <f t="shared" si="60"/>
        <v>0</v>
      </c>
      <c r="K44" s="23">
        <f t="shared" si="61"/>
        <v>0</v>
      </c>
      <c r="L44" s="24"/>
      <c r="M44" s="7" t="s">
        <v>26</v>
      </c>
      <c r="N44" s="8"/>
      <c r="O44" s="9"/>
      <c r="P44" s="10"/>
      <c r="Q44" s="9"/>
      <c r="R44" s="10"/>
      <c r="S44" s="9"/>
      <c r="T44" s="10"/>
      <c r="U44" s="9"/>
      <c r="V44" s="11"/>
      <c r="W44" s="24" t="str">
        <f t="shared" si="70"/>
        <v>Απορίπτεται</v>
      </c>
      <c r="X44" s="7"/>
      <c r="Y44" s="21"/>
      <c r="Z44" s="22">
        <f t="shared" si="66"/>
        <v>0</v>
      </c>
      <c r="AA44" s="10"/>
      <c r="AB44" s="22">
        <f t="shared" si="67"/>
        <v>0</v>
      </c>
      <c r="AC44" s="10"/>
      <c r="AD44" s="22">
        <f t="shared" si="68"/>
        <v>0</v>
      </c>
      <c r="AE44" s="10"/>
      <c r="AF44" s="22">
        <f t="shared" si="69"/>
        <v>0</v>
      </c>
      <c r="AG44" s="23" t="e">
        <f>SUM(AF44+#REF!)</f>
        <v>#REF!</v>
      </c>
      <c r="AH44" s="24"/>
    </row>
    <row r="45" spans="1:56" ht="15.75" x14ac:dyDescent="0.25">
      <c r="A45" s="18">
        <v>46</v>
      </c>
      <c r="B45" s="7"/>
      <c r="C45" s="17"/>
      <c r="D45" s="7"/>
      <c r="E45" s="21"/>
      <c r="F45" s="22">
        <f t="shared" si="58"/>
        <v>0</v>
      </c>
      <c r="G45" s="10"/>
      <c r="H45" s="22">
        <f>G45*20%</f>
        <v>0</v>
      </c>
      <c r="I45" s="10"/>
      <c r="J45" s="22">
        <f t="shared" si="60"/>
        <v>0</v>
      </c>
      <c r="K45" s="23">
        <f t="shared" si="61"/>
        <v>0</v>
      </c>
      <c r="L45" s="24"/>
      <c r="M45" s="7" t="s">
        <v>26</v>
      </c>
      <c r="N45" s="16"/>
      <c r="O45" s="16"/>
      <c r="P45" s="16"/>
      <c r="Q45" s="16"/>
      <c r="R45" s="16"/>
      <c r="S45" s="19"/>
      <c r="T45" s="16"/>
      <c r="U45" s="16"/>
      <c r="V45" s="16"/>
      <c r="W45" s="24" t="str">
        <f t="shared" si="70"/>
        <v>Απορίπτεται</v>
      </c>
      <c r="X45" s="7"/>
      <c r="Y45" s="8"/>
      <c r="Z45" s="13"/>
      <c r="AA45" s="10"/>
      <c r="AB45" s="13"/>
      <c r="AC45" s="10"/>
      <c r="AD45" s="13"/>
      <c r="AE45" s="10"/>
      <c r="AF45" s="13"/>
      <c r="AG45" s="14"/>
      <c r="AH45" s="15"/>
    </row>
    <row r="46" spans="1:56" ht="15.75" x14ac:dyDescent="0.25">
      <c r="A46" s="18">
        <v>47</v>
      </c>
      <c r="B46" s="7"/>
      <c r="C46" s="17"/>
      <c r="D46" s="7"/>
      <c r="E46" s="16"/>
      <c r="F46" s="22">
        <f t="shared" si="58"/>
        <v>0</v>
      </c>
      <c r="G46" s="16"/>
      <c r="H46" s="16"/>
      <c r="I46" s="16"/>
      <c r="J46" s="16"/>
      <c r="K46" s="23">
        <f t="shared" si="61"/>
        <v>0</v>
      </c>
      <c r="L46" s="16"/>
      <c r="M46" s="7" t="s">
        <v>26</v>
      </c>
      <c r="N46" s="16"/>
      <c r="O46" s="16"/>
      <c r="P46" s="16"/>
      <c r="Q46" s="16"/>
      <c r="R46" s="16"/>
      <c r="S46" s="19"/>
      <c r="T46" s="16"/>
      <c r="U46" s="16"/>
      <c r="V46" s="16"/>
      <c r="W46" s="24" t="str">
        <f t="shared" si="70"/>
        <v>Απορίπτεται</v>
      </c>
      <c r="X46" s="7"/>
      <c r="Y46" s="16"/>
      <c r="Z46" s="16"/>
      <c r="AA46" s="16"/>
      <c r="AB46" s="16"/>
      <c r="AC46" s="16"/>
      <c r="AD46" s="16"/>
      <c r="AE46" s="10"/>
      <c r="AF46" s="13"/>
      <c r="AG46" s="16"/>
      <c r="AH46" s="16"/>
    </row>
    <row r="47" spans="1:56" ht="15.75" x14ac:dyDescent="0.25">
      <c r="A47" s="18">
        <v>48</v>
      </c>
      <c r="B47" s="7"/>
      <c r="C47" s="17"/>
      <c r="D47" s="7"/>
      <c r="E47" s="16"/>
      <c r="F47" s="22">
        <f t="shared" si="58"/>
        <v>0</v>
      </c>
      <c r="G47" s="16"/>
      <c r="H47" s="16"/>
      <c r="I47" s="16"/>
      <c r="J47" s="16"/>
      <c r="K47" s="23">
        <f t="shared" si="61"/>
        <v>0</v>
      </c>
      <c r="L47" s="16"/>
      <c r="M47" s="16"/>
      <c r="N47" s="16"/>
      <c r="O47" s="16"/>
      <c r="P47" s="16"/>
      <c r="Q47" s="16"/>
      <c r="R47" s="16"/>
      <c r="S47" s="19"/>
      <c r="T47" s="16"/>
      <c r="U47" s="16"/>
      <c r="V47" s="16"/>
      <c r="W47" s="24" t="str">
        <f t="shared" si="70"/>
        <v>Απορίπτεται</v>
      </c>
      <c r="X47" s="7"/>
      <c r="Y47" s="16"/>
      <c r="Z47" s="16"/>
      <c r="AA47" s="16"/>
      <c r="AB47" s="16"/>
      <c r="AC47" s="16"/>
      <c r="AD47" s="16"/>
      <c r="AE47" s="10"/>
      <c r="AF47" s="13"/>
      <c r="AG47" s="16"/>
      <c r="AH47" s="16"/>
    </row>
    <row r="48" spans="1:56" ht="21" customHeight="1" x14ac:dyDescent="0.25">
      <c r="A48" s="18">
        <v>48</v>
      </c>
      <c r="B48" s="20"/>
      <c r="C48" s="12"/>
      <c r="D48" s="7"/>
      <c r="E48" s="16"/>
      <c r="F48" s="16"/>
      <c r="G48" s="16"/>
      <c r="H48" s="16"/>
      <c r="I48" s="16"/>
      <c r="J48" s="16"/>
      <c r="K48" s="23">
        <f t="shared" si="61"/>
        <v>0</v>
      </c>
      <c r="L48" s="16"/>
      <c r="M48" s="16"/>
      <c r="N48" s="16"/>
      <c r="O48" s="16"/>
      <c r="P48" s="16"/>
      <c r="Q48" s="16"/>
      <c r="R48" s="16"/>
      <c r="W48" s="24" t="str">
        <f t="shared" si="70"/>
        <v>Απορίπτεται</v>
      </c>
    </row>
    <row r="49" spans="1:23" ht="20.25" customHeight="1" x14ac:dyDescent="0.25">
      <c r="A49" s="18">
        <v>48</v>
      </c>
      <c r="B49" s="20"/>
      <c r="C49" s="12"/>
      <c r="D49" s="7"/>
      <c r="E49" s="16"/>
      <c r="F49" s="16"/>
      <c r="G49" s="16"/>
      <c r="H49" s="16"/>
      <c r="I49" s="16"/>
      <c r="J49" s="16"/>
      <c r="K49" s="23">
        <f t="shared" si="61"/>
        <v>0</v>
      </c>
      <c r="L49" s="16"/>
      <c r="W49" s="24" t="str">
        <f t="shared" si="70"/>
        <v>Απορίπτεται</v>
      </c>
    </row>
  </sheetData>
  <mergeCells count="22">
    <mergeCell ref="BF1:BG1"/>
    <mergeCell ref="BH1:BI1"/>
    <mergeCell ref="BJ1:BK1"/>
    <mergeCell ref="AU1:AV1"/>
    <mergeCell ref="AW1:AX1"/>
    <mergeCell ref="AY1:AZ1"/>
    <mergeCell ref="BA1:BB1"/>
    <mergeCell ref="AJ1:AK1"/>
    <mergeCell ref="AL1:AM1"/>
    <mergeCell ref="AN1:AO1"/>
    <mergeCell ref="AP1:AQ1"/>
    <mergeCell ref="AE1:AF1"/>
    <mergeCell ref="E1:F1"/>
    <mergeCell ref="G1:H1"/>
    <mergeCell ref="I1:J1"/>
    <mergeCell ref="AA1:AB1"/>
    <mergeCell ref="AC1:AD1"/>
    <mergeCell ref="N1:O1"/>
    <mergeCell ref="P1:Q1"/>
    <mergeCell ref="R1:S1"/>
    <mergeCell ref="T1:U1"/>
    <mergeCell ref="Y1:Z1"/>
  </mergeCells>
  <conditionalFormatting sqref="H33:H40">
    <cfRule type="cellIs" dxfId="29" priority="147" operator="equal">
      <formula>0</formula>
    </cfRule>
  </conditionalFormatting>
  <conditionalFormatting sqref="H33:H40">
    <cfRule type="cellIs" dxfId="28" priority="120" operator="equal">
      <formula>0</formula>
    </cfRule>
  </conditionalFormatting>
  <conditionalFormatting sqref="H33:H40">
    <cfRule type="cellIs" dxfId="27" priority="113" operator="equal">
      <formula>0</formula>
    </cfRule>
  </conditionalFormatting>
  <conditionalFormatting sqref="H33:H40">
    <cfRule type="cellIs" dxfId="26" priority="114" operator="equal">
      <formula>0</formula>
    </cfRule>
  </conditionalFormatting>
  <conditionalFormatting sqref="J33:J43 H33:H43">
    <cfRule type="cellIs" dxfId="25" priority="105" operator="equal">
      <formula>0</formula>
    </cfRule>
  </conditionalFormatting>
  <conditionalFormatting sqref="H33:H40">
    <cfRule type="cellIs" dxfId="24" priority="99" operator="equal">
      <formula>0</formula>
    </cfRule>
  </conditionalFormatting>
  <conditionalFormatting sqref="H33:H40">
    <cfRule type="cellIs" dxfId="23" priority="91" operator="equal">
      <formula>0</formula>
    </cfRule>
  </conditionalFormatting>
  <conditionalFormatting sqref="H33:H40">
    <cfRule type="cellIs" dxfId="22" priority="85" operator="equal">
      <formula>0</formula>
    </cfRule>
  </conditionalFormatting>
  <conditionalFormatting sqref="H33:H40">
    <cfRule type="cellIs" dxfId="21" priority="83" operator="equal">
      <formula>0</formula>
    </cfRule>
  </conditionalFormatting>
  <conditionalFormatting sqref="J33:J45 H33:H45">
    <cfRule type="cellIs" dxfId="20" priority="77" operator="equal">
      <formula>0</formula>
    </cfRule>
  </conditionalFormatting>
  <conditionalFormatting sqref="Z31:Z44 AF31:AG44 AB31:AB44 AD31:AD44">
    <cfRule type="cellIs" dxfId="19" priority="72" operator="equal">
      <formula>0</formula>
    </cfRule>
  </conditionalFormatting>
  <conditionalFormatting sqref="Z31:Z42 AF31:AG42 AB31:AB42 AD31:AD42">
    <cfRule type="cellIs" dxfId="18" priority="66" operator="equal">
      <formula>0</formula>
    </cfRule>
  </conditionalFormatting>
  <conditionalFormatting sqref="H33:H40">
    <cfRule type="cellIs" dxfId="17" priority="56" operator="equal">
      <formula>0</formula>
    </cfRule>
  </conditionalFormatting>
  <conditionalFormatting sqref="F33:F47 K33:K49">
    <cfRule type="cellIs" dxfId="16" priority="51" operator="equal">
      <formula>0</formula>
    </cfRule>
  </conditionalFormatting>
  <conditionalFormatting sqref="O33:O40 S33:S40 Q33:Q40 U33:V40">
    <cfRule type="cellIs" dxfId="15" priority="47" operator="equal">
      <formula>0</formula>
    </cfRule>
  </conditionalFormatting>
  <conditionalFormatting sqref="Z25:Z30 AD25:AD30 AB25:AB30 AF25:AG30">
    <cfRule type="cellIs" dxfId="14" priority="46" operator="equal">
      <formula>0</formula>
    </cfRule>
  </conditionalFormatting>
  <conditionalFormatting sqref="AK31:AK38 AQ31:AR38 AM31:AM38 AO31:AO38">
    <cfRule type="cellIs" dxfId="13" priority="40" operator="equal">
      <formula>0</formula>
    </cfRule>
  </conditionalFormatting>
  <conditionalFormatting sqref="AK31:AK38 AQ31:AR38 AM31:AM38 AO31:AO38">
    <cfRule type="cellIs" dxfId="12" priority="39" operator="equal">
      <formula>0</formula>
    </cfRule>
  </conditionalFormatting>
  <conditionalFormatting sqref="AK26:AK30 AO26:AO30 AM26:AM30 AQ26:AR30">
    <cfRule type="cellIs" dxfId="11" priority="38" operator="equal">
      <formula>0</formula>
    </cfRule>
  </conditionalFormatting>
  <conditionalFormatting sqref="AK25 AO25 AM25 AQ25:AR25">
    <cfRule type="cellIs" dxfId="10" priority="35" operator="equal">
      <formula>0</formula>
    </cfRule>
  </conditionalFormatting>
  <conditionalFormatting sqref="AV31:AV38 BB31:BC38 AX31:AX38 AZ31:AZ38">
    <cfRule type="cellIs" dxfId="9" priority="29" operator="equal">
      <formula>0</formula>
    </cfRule>
  </conditionalFormatting>
  <conditionalFormatting sqref="AV31:AV38 BB31:BC38 AX31:AX38 AZ31:AZ38">
    <cfRule type="cellIs" dxfId="8" priority="28" operator="equal">
      <formula>0</formula>
    </cfRule>
  </conditionalFormatting>
  <conditionalFormatting sqref="O2:O32 S2:S32 Q2:Q32 U2:V4 U6:V32 U5">
    <cfRule type="cellIs" dxfId="7" priority="6" operator="equal">
      <formula>0</formula>
    </cfRule>
  </conditionalFormatting>
  <conditionalFormatting sqref="Z2:Z24 AD2:AD24 AB2:AB24 AF2:AG24">
    <cfRule type="cellIs" dxfId="6" priority="5" operator="equal">
      <formula>0</formula>
    </cfRule>
  </conditionalFormatting>
  <conditionalFormatting sqref="AK2:AK24 AM2:AM24 AO2:AO24 AQ2:AR24">
    <cfRule type="cellIs" dxfId="5" priority="4" operator="equal">
      <formula>0</formula>
    </cfRule>
  </conditionalFormatting>
  <conditionalFormatting sqref="F2:F32 J2:K32 H2:H32">
    <cfRule type="cellIs" dxfId="4" priority="2" operator="equal">
      <formula>0</formula>
    </cfRule>
  </conditionalFormatting>
  <conditionalFormatting sqref="AV2:AV30 AZ2:AZ30 AX2:AX30 BB2:BC30">
    <cfRule type="cellIs" dxfId="3" priority="3" operator="equal">
      <formula>0</formula>
    </cfRule>
  </conditionalFormatting>
  <conditionalFormatting sqref="BG2:BG26 BI2:BI26 BK2:BL26">
    <cfRule type="cellIs" dxfId="2" priority="1" operator="equal">
      <formula>0</formula>
    </cfRule>
  </conditionalFormatting>
  <pageMargins left="0.70866141732283472" right="0.70866141732283472" top="0.98425196850393704" bottom="0.98425196850393704" header="0.31496062992125984" footer="0.31496062992125984"/>
  <pageSetup paperSize="9" orientation="landscape" r:id="rId1"/>
  <headerFooter>
    <oddHeader xml:space="preserve">&amp;LΣχολή: The Limassol College
Ακαδημαϊκό Έτος: 2011-2012&amp;CΚΑΤΑΣΤΑΣΗ ΒΑΘΜΟΛΟΓΙΑΣ
A' ΕΤΟΣ (ΑΙΣΘΗΤΙΚΗ 2 ΕΤΗ)
Έδρα / Παράρτημα: Λεμεσός
 &amp;R(Y.Π.Π Τριτ. Εκπ. Αρ. 31)
Εξάμηνο: A΄ </oddHeader>
    <oddFooter>&amp;LΚαθηγητής: 
Yπογραφή:&amp;CΥπεύθυνος Κλάδου: Λεωνίδου Έλενα
   Υπογραφή:&amp;RΗμερομηνία υποβολής
στην Ακαδημαίκή Επιτροπή:
20/02/2012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zoomScaleNormal="100" workbookViewId="0">
      <selection activeCell="L5" sqref="L5:M5"/>
    </sheetView>
  </sheetViews>
  <sheetFormatPr defaultRowHeight="15" x14ac:dyDescent="0.25"/>
  <cols>
    <col min="10" max="11" width="8.85546875" customWidth="1"/>
    <col min="13" max="13" width="12.140625" customWidth="1"/>
    <col min="14" max="14" width="4.7109375" customWidth="1"/>
  </cols>
  <sheetData>
    <row r="1" spans="1:15" x14ac:dyDescent="0.25">
      <c r="O1" s="25" t="s">
        <v>7</v>
      </c>
    </row>
    <row r="2" spans="1:15" x14ac:dyDescent="0.25">
      <c r="O2" s="25" t="s">
        <v>8</v>
      </c>
    </row>
    <row r="4" spans="1:15" ht="15.75" thickBot="1" x14ac:dyDescent="0.3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t="s">
        <v>9</v>
      </c>
      <c r="M4" s="27"/>
      <c r="N4" s="27"/>
    </row>
    <row r="5" spans="1:15" ht="19.5" thickBot="1" x14ac:dyDescent="0.35">
      <c r="E5" s="28" t="s">
        <v>10</v>
      </c>
      <c r="L5" s="53">
        <v>1323</v>
      </c>
      <c r="M5" s="54"/>
      <c r="N5" s="30"/>
    </row>
    <row r="6" spans="1:15" ht="15.75" x14ac:dyDescent="0.25">
      <c r="E6" s="29"/>
      <c r="O6" s="25" t="s">
        <v>11</v>
      </c>
    </row>
    <row r="7" spans="1:15" ht="15.75" x14ac:dyDescent="0.25">
      <c r="C7" s="65" t="s">
        <v>12</v>
      </c>
      <c r="D7" s="65"/>
      <c r="E7" s="65"/>
      <c r="F7" s="65"/>
      <c r="G7" s="62" t="s">
        <v>13</v>
      </c>
      <c r="H7" s="63"/>
      <c r="I7" s="64"/>
      <c r="J7" s="62" t="s">
        <v>18</v>
      </c>
      <c r="K7" s="63"/>
      <c r="L7" s="64"/>
      <c r="O7" s="25" t="s">
        <v>14</v>
      </c>
    </row>
    <row r="8" spans="1:15" ht="31.5" customHeight="1" x14ac:dyDescent="0.25">
      <c r="C8" s="66" t="str">
        <f>VLOOKUP($L$5,ΒΒΒ,3,FALSE)</f>
        <v>ΜΙΚΡΟΒΙΟΛΟΓΙΑ ΚΑΙ ΜΙΚΡΟΒΙΟΛΟΓΙΑ ΤΡΟΦΙΜΩΝ</v>
      </c>
      <c r="D8" s="66"/>
      <c r="E8" s="66"/>
      <c r="F8" s="66"/>
      <c r="G8" s="58">
        <f>VLOOKUP($L$5,ΒΒΒ,10,FALSE)</f>
        <v>31.1</v>
      </c>
      <c r="H8" s="59"/>
      <c r="I8" s="60"/>
      <c r="J8" s="55">
        <f t="shared" ref="J8:J13" si="0">IF(G8&gt;=50,VLOOKUP(C8,MATH,2,FALSE),0)</f>
        <v>0</v>
      </c>
      <c r="K8" s="56"/>
      <c r="L8" s="57"/>
    </row>
    <row r="9" spans="1:15" ht="15.75" x14ac:dyDescent="0.25">
      <c r="C9" s="61" t="str">
        <f>VLOOKUP($L$5,ΒΒΒ,12,FALSE)</f>
        <v>ΟΡΓΑΝΙΚΗ ΧΗΜΕΙΑ</v>
      </c>
      <c r="D9" s="61"/>
      <c r="E9" s="61"/>
      <c r="F9" s="61"/>
      <c r="G9" s="58">
        <f>VLOOKUP($L$5,ΒΒΒ,21,FALSE)</f>
        <v>38.299999999999997</v>
      </c>
      <c r="H9" s="59"/>
      <c r="I9" s="60"/>
      <c r="J9" s="55">
        <f t="shared" si="0"/>
        <v>0</v>
      </c>
      <c r="K9" s="56"/>
      <c r="L9" s="57"/>
      <c r="O9" s="25" t="s">
        <v>15</v>
      </c>
    </row>
    <row r="10" spans="1:15" ht="16.149999999999999" customHeight="1" x14ac:dyDescent="0.25">
      <c r="C10" s="61" t="str">
        <f>VLOOKUP($L$5,ΒΒΒ,23,FALSE)</f>
        <v>XHMEIA TΡΟΦΙΜΩΝ</v>
      </c>
      <c r="D10" s="61"/>
      <c r="E10" s="61"/>
      <c r="F10" s="61"/>
      <c r="G10" s="58">
        <f>VLOOKUP($L$5,ΒΒΒ,32,FALSE)</f>
        <v>46.4</v>
      </c>
      <c r="H10" s="59"/>
      <c r="I10" s="60"/>
      <c r="J10" s="55">
        <f t="shared" si="0"/>
        <v>0</v>
      </c>
      <c r="K10" s="56"/>
      <c r="L10" s="57"/>
      <c r="O10" s="25" t="s">
        <v>16</v>
      </c>
    </row>
    <row r="11" spans="1:15" ht="33" customHeight="1" x14ac:dyDescent="0.25">
      <c r="C11" s="66" t="str">
        <f>VLOOKUP($L$5,Sheet1!B1:BM31,34,FALSE)</f>
        <v>ANATOMIA KAI ΦΥΣΙΟΛΟΓΙΑ ΤΟΥ ΑΝΘΡΩΠΟΥ</v>
      </c>
      <c r="D11" s="66"/>
      <c r="E11" s="66"/>
      <c r="F11" s="66"/>
      <c r="G11" s="58">
        <f>VLOOKUP($L$5,Sheet1!B1:BM32,43,FALSE)</f>
        <v>38.4</v>
      </c>
      <c r="H11" s="59"/>
      <c r="I11" s="60"/>
      <c r="J11" s="55">
        <f t="shared" si="0"/>
        <v>0</v>
      </c>
      <c r="K11" s="56"/>
      <c r="L11" s="57"/>
    </row>
    <row r="12" spans="1:15" ht="29.25" customHeight="1" x14ac:dyDescent="0.25">
      <c r="C12" s="66" t="str">
        <f>VLOOKUP($L$5,Sheet1!B1:BM31,45,FALSE)</f>
        <v>EΦΑΡΜΟΓΕΣ  ΠΛΗΡΟΦΟΡΙΚΗΣ ΣΤΗ ΔΙΑΙΤΟΛΟΓΙΑ</v>
      </c>
      <c r="D12" s="66"/>
      <c r="E12" s="66"/>
      <c r="F12" s="66"/>
      <c r="G12" s="58">
        <f>VLOOKUP($L$5,Sheet1!B1:BD38,54,FALSE)</f>
        <v>62.400000000000006</v>
      </c>
      <c r="H12" s="59"/>
      <c r="I12" s="60"/>
      <c r="J12" s="55">
        <f t="shared" si="0"/>
        <v>4</v>
      </c>
      <c r="K12" s="56"/>
      <c r="L12" s="57"/>
    </row>
    <row r="13" spans="1:15" ht="21.75" customHeight="1" x14ac:dyDescent="0.25">
      <c r="C13" s="66" t="str">
        <f>VLOOKUP($L$5,Sheet1!B1:BM32,56,FALSE)</f>
        <v>ΤΟΞΙΚΟΛΟΓΙΑ ΤΡΟΦΙΜΩΝ</v>
      </c>
      <c r="D13" s="66"/>
      <c r="E13" s="66"/>
      <c r="F13" s="66"/>
      <c r="G13" s="58">
        <f>VLOOKUP($L$5,Sheet1!B1:BM31,63,FALSE)</f>
        <v>54</v>
      </c>
      <c r="H13" s="59"/>
      <c r="I13" s="60"/>
      <c r="J13" s="55">
        <f t="shared" si="0"/>
        <v>4</v>
      </c>
      <c r="K13" s="56"/>
      <c r="L13" s="57"/>
    </row>
    <row r="14" spans="1:15" ht="15.75" thickBot="1" x14ac:dyDescent="0.3">
      <c r="K14" s="31"/>
    </row>
    <row r="15" spans="1:15" ht="15.75" thickBot="1" x14ac:dyDescent="0.3">
      <c r="G15" s="50">
        <f>AVERAGEIF(G8:I13,"&lt;&gt;0")</f>
        <v>45.1</v>
      </c>
      <c r="H15" s="51"/>
      <c r="I15" s="52"/>
      <c r="J15" s="46">
        <f>SUM(J8:L13)</f>
        <v>8</v>
      </c>
      <c r="K15" s="47"/>
      <c r="L15" s="48"/>
    </row>
    <row r="16" spans="1:15" x14ac:dyDescent="0.25">
      <c r="G16" s="49" t="s">
        <v>17</v>
      </c>
      <c r="H16" s="49"/>
      <c r="I16" s="49"/>
      <c r="J16" s="49" t="s">
        <v>19</v>
      </c>
      <c r="K16" s="49"/>
      <c r="L16" s="49"/>
    </row>
  </sheetData>
  <sheetProtection algorithmName="SHA-512" hashValue="x6V1zPwPIgTEoE4GgsiNfK0mgajR8t5wpidNthzfaKqteBzgWjwzXJsSfk4bUsZx1e/Q4gW1jVzQQlftSXz/9A==" saltValue="O9St24zTn+6mhz/z3WjgLA==" spinCount="100000" sheet="1" objects="1" scenarios="1" selectLockedCells="1"/>
  <mergeCells count="26">
    <mergeCell ref="C13:F13"/>
    <mergeCell ref="C11:F11"/>
    <mergeCell ref="G11:I11"/>
    <mergeCell ref="C12:F12"/>
    <mergeCell ref="G12:I12"/>
    <mergeCell ref="C10:F10"/>
    <mergeCell ref="G10:I10"/>
    <mergeCell ref="J7:L7"/>
    <mergeCell ref="J8:L8"/>
    <mergeCell ref="J9:L9"/>
    <mergeCell ref="C9:F9"/>
    <mergeCell ref="G9:I9"/>
    <mergeCell ref="C7:F7"/>
    <mergeCell ref="G7:I7"/>
    <mergeCell ref="C8:F8"/>
    <mergeCell ref="G8:I8"/>
    <mergeCell ref="J15:L15"/>
    <mergeCell ref="G16:I16"/>
    <mergeCell ref="J16:L16"/>
    <mergeCell ref="G15:I15"/>
    <mergeCell ref="L5:M5"/>
    <mergeCell ref="J11:L11"/>
    <mergeCell ref="J12:L12"/>
    <mergeCell ref="J13:L13"/>
    <mergeCell ref="G13:I13"/>
    <mergeCell ref="J10:L10"/>
  </mergeCells>
  <conditionalFormatting sqref="G8:I13">
    <cfRule type="cellIs" dxfId="1" priority="3" operator="between">
      <formula>1</formula>
      <formula>49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10" sqref="D10"/>
    </sheetView>
  </sheetViews>
  <sheetFormatPr defaultRowHeight="15" x14ac:dyDescent="0.25"/>
  <cols>
    <col min="1" max="1" width="33.5703125" customWidth="1"/>
  </cols>
  <sheetData>
    <row r="1" spans="1:4" ht="27" thickTop="1" thickBot="1" x14ac:dyDescent="0.3">
      <c r="A1" s="7" t="s">
        <v>44</v>
      </c>
      <c r="B1" s="33">
        <v>5</v>
      </c>
      <c r="C1" s="32"/>
      <c r="D1" s="32"/>
    </row>
    <row r="2" spans="1:4" ht="16.5" thickTop="1" thickBot="1" x14ac:dyDescent="0.3">
      <c r="A2" s="40" t="s">
        <v>37</v>
      </c>
      <c r="B2" s="34">
        <v>6</v>
      </c>
      <c r="C2" s="32"/>
      <c r="D2" s="32"/>
    </row>
    <row r="3" spans="1:4" ht="16.5" thickTop="1" thickBot="1" x14ac:dyDescent="0.3">
      <c r="A3" s="40" t="s">
        <v>39</v>
      </c>
      <c r="B3" s="35">
        <v>5</v>
      </c>
      <c r="C3" s="32"/>
      <c r="D3" s="32"/>
    </row>
    <row r="4" spans="1:4" ht="27" thickTop="1" thickBot="1" x14ac:dyDescent="0.3">
      <c r="A4" s="40" t="s">
        <v>40</v>
      </c>
      <c r="B4" s="34">
        <v>6</v>
      </c>
      <c r="C4" s="32"/>
      <c r="D4" s="32"/>
    </row>
    <row r="5" spans="1:4" ht="26.25" thickTop="1" x14ac:dyDescent="0.25">
      <c r="A5" s="40" t="s">
        <v>41</v>
      </c>
      <c r="B5" s="43">
        <v>4</v>
      </c>
      <c r="C5" s="32"/>
      <c r="D5" s="32"/>
    </row>
    <row r="6" spans="1:4" ht="15.75" thickBot="1" x14ac:dyDescent="0.3">
      <c r="A6" s="7" t="s">
        <v>43</v>
      </c>
      <c r="B6" s="34">
        <v>4</v>
      </c>
      <c r="C6" s="32"/>
      <c r="D6" s="32"/>
    </row>
    <row r="7" spans="1:4" ht="16.5" thickTop="1" thickBot="1" x14ac:dyDescent="0.3">
      <c r="B7" s="36"/>
      <c r="C7" s="32"/>
      <c r="D7" s="32"/>
    </row>
    <row r="8" spans="1:4" ht="15.75" thickTop="1" x14ac:dyDescent="0.25">
      <c r="B8" s="32"/>
      <c r="C8" s="32"/>
      <c r="D8" s="32"/>
    </row>
    <row r="9" spans="1:4" x14ac:dyDescent="0.25">
      <c r="B9" s="32"/>
      <c r="C9" s="32"/>
      <c r="D9" s="3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aa</vt:lpstr>
      <vt:lpstr>AAAA</vt:lpstr>
      <vt:lpstr>AISTH2</vt:lpstr>
      <vt:lpstr>MATH</vt:lpstr>
      <vt:lpstr>Sheet1!Print_Titles</vt:lpstr>
      <vt:lpstr>TT</vt:lpstr>
      <vt:lpstr>WWW</vt:lpstr>
      <vt:lpstr>ΒΒΒ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</cp:lastModifiedBy>
  <cp:lastPrinted>2015-02-10T17:25:12Z</cp:lastPrinted>
  <dcterms:created xsi:type="dcterms:W3CDTF">2011-06-01T14:00:52Z</dcterms:created>
  <dcterms:modified xsi:type="dcterms:W3CDTF">2019-09-14T17:43:54Z</dcterms:modified>
</cp:coreProperties>
</file>