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2" i="1"/>
  <c r="J12"/>
  <c r="H12"/>
  <c r="F12"/>
  <c r="N7"/>
  <c r="J7"/>
  <c r="H7"/>
  <c r="F7"/>
  <c r="N48"/>
  <c r="J48"/>
  <c r="H48"/>
  <c r="F48"/>
  <c r="N47"/>
  <c r="J47"/>
  <c r="H47"/>
  <c r="F47"/>
  <c r="N46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6"/>
  <c r="J16"/>
  <c r="H16"/>
  <c r="F16"/>
  <c r="N15"/>
  <c r="J15"/>
  <c r="H15"/>
  <c r="F15"/>
  <c r="N14"/>
  <c r="J14"/>
  <c r="H14"/>
  <c r="F14"/>
  <c r="N13"/>
  <c r="J13"/>
  <c r="H13"/>
  <c r="F13"/>
  <c r="N11"/>
  <c r="J11"/>
  <c r="H11"/>
  <c r="F11"/>
  <c r="N10"/>
  <c r="J10"/>
  <c r="H10"/>
  <c r="F10"/>
  <c r="N9"/>
  <c r="J9"/>
  <c r="H9"/>
  <c r="F9"/>
  <c r="N8"/>
  <c r="J8"/>
  <c r="H8"/>
  <c r="F8"/>
  <c r="N6"/>
  <c r="J6"/>
  <c r="H6"/>
  <c r="F6"/>
  <c r="N17"/>
  <c r="J17"/>
  <c r="H17"/>
  <c r="F17"/>
  <c r="N5"/>
  <c r="J5"/>
  <c r="H5"/>
  <c r="F5"/>
  <c r="N4"/>
  <c r="J4"/>
  <c r="H4"/>
  <c r="F4"/>
  <c r="N3"/>
  <c r="J3"/>
  <c r="H3"/>
  <c r="F3"/>
  <c r="N2"/>
  <c r="J2"/>
  <c r="H2"/>
  <c r="F2"/>
  <c r="L12" l="1"/>
  <c r="K12" s="1"/>
  <c r="L7"/>
  <c r="K7" s="1"/>
  <c r="L2"/>
  <c r="K2" s="1"/>
  <c r="L3"/>
  <c r="K3" s="1"/>
  <c r="L4"/>
  <c r="K4" s="1"/>
  <c r="L5"/>
  <c r="K5" s="1"/>
  <c r="L17"/>
  <c r="K17" s="1"/>
  <c r="L6"/>
  <c r="K6" s="1"/>
  <c r="L8"/>
  <c r="K8" s="1"/>
  <c r="L9"/>
  <c r="K9" s="1"/>
  <c r="L10"/>
  <c r="K10" s="1"/>
  <c r="L11"/>
  <c r="K11" s="1"/>
  <c r="L13"/>
  <c r="K13" s="1"/>
  <c r="L14"/>
  <c r="K14" s="1"/>
  <c r="L15"/>
  <c r="K15" s="1"/>
  <c r="L16"/>
  <c r="K16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L47"/>
  <c r="K47" s="1"/>
  <c r="L48"/>
  <c r="K48" s="1"/>
  <c r="O12" l="1"/>
  <c r="P12" s="1"/>
  <c r="O7"/>
  <c r="P7" s="1"/>
  <c r="O37"/>
  <c r="O21"/>
  <c r="O3"/>
  <c r="P3" s="1"/>
  <c r="O41"/>
  <c r="O25"/>
  <c r="O6"/>
  <c r="P6" s="1"/>
  <c r="O45"/>
  <c r="O29"/>
  <c r="O11"/>
  <c r="P11" s="1"/>
  <c r="O33"/>
  <c r="O16"/>
  <c r="P16" s="1"/>
  <c r="O48"/>
  <c r="O44"/>
  <c r="O40"/>
  <c r="O36"/>
  <c r="O32"/>
  <c r="O28"/>
  <c r="O24"/>
  <c r="O20"/>
  <c r="P20" s="1"/>
  <c r="O15"/>
  <c r="P15" s="1"/>
  <c r="O10"/>
  <c r="P10" s="1"/>
  <c r="O17"/>
  <c r="P17" s="1"/>
  <c r="O2"/>
  <c r="P2" s="1"/>
  <c r="O46"/>
  <c r="O42"/>
  <c r="O38"/>
  <c r="O34"/>
  <c r="O30"/>
  <c r="O26"/>
  <c r="O22"/>
  <c r="O18"/>
  <c r="P18" s="1"/>
  <c r="O13"/>
  <c r="P13" s="1"/>
  <c r="O8"/>
  <c r="P8" s="1"/>
  <c r="O4"/>
  <c r="P4" s="1"/>
  <c r="O47"/>
  <c r="O43"/>
  <c r="O39"/>
  <c r="O35"/>
  <c r="O31"/>
  <c r="O27"/>
  <c r="O23"/>
  <c r="O19"/>
  <c r="P19" s="1"/>
  <c r="O14"/>
  <c r="P14" s="1"/>
  <c r="O9"/>
  <c r="P9" s="1"/>
  <c r="O5"/>
  <c r="P5" s="1"/>
</calcChain>
</file>

<file path=xl/sharedStrings.xml><?xml version="1.0" encoding="utf-8"?>
<sst xmlns="http://schemas.openxmlformats.org/spreadsheetml/2006/main" count="49" uniqueCount="32">
  <si>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</si>
  <si>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</si>
  <si>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</si>
  <si>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</si>
  <si>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</si>
  <si>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</si>
  <si>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</si>
  <si>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</si>
  <si>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</si>
  <si>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</si>
  <si>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Αθανασίου Χριστίνα</t>
  </si>
  <si>
    <t>Βότση Χλόη</t>
  </si>
  <si>
    <t>Γεωργίου Μαρία</t>
  </si>
  <si>
    <t>Δημητρίου Γιώτα</t>
  </si>
  <si>
    <t>Θεοδώρου Νίκη</t>
  </si>
  <si>
    <t>Θεοδώρου Παναγιώτα</t>
  </si>
  <si>
    <t>Ιωάννου Δέσπω</t>
  </si>
  <si>
    <t>Κυριάκου Αθηνά</t>
  </si>
  <si>
    <t>Κωνσταντίνου Μαρία</t>
  </si>
  <si>
    <t>Μήτσου Πηνελόπη</t>
  </si>
  <si>
    <t>Μιχαήλ Σοφία</t>
  </si>
  <si>
    <t>Νικολαίδου Άντρια</t>
  </si>
  <si>
    <t>Νικολάου Γεωργία</t>
  </si>
  <si>
    <t>Συμεού Ελίνα</t>
  </si>
  <si>
    <t>Τρισελιώτου Κυριακή</t>
  </si>
  <si>
    <t>Φιλίππου Νικολίνα</t>
  </si>
  <si>
    <t>ΜΑΘΗΜΑ
B' ΕΞΑΜΗΝΟ</t>
  </si>
  <si>
    <t>Θεοφάνους Μελίνα</t>
  </si>
  <si>
    <t>Τάκη Έλενα</t>
  </si>
  <si>
    <t>Λοιζου Στέφανη</t>
  </si>
  <si>
    <t>Tεχνική Ψιμυθίωση Θεάματος</t>
  </si>
  <si>
    <t>Τεχνική Ψιμυθίωση Θεάματος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</si>
</sst>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1543050</xdr:rowOff>
    </xdr:from>
    <xdr:to>
      <xdr:col>9</xdr:col>
      <xdr:colOff>0</xdr:colOff>
      <xdr:row>41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1562100</xdr:rowOff>
    </xdr:from>
    <xdr:to>
      <xdr:col>13</xdr:col>
      <xdr:colOff>0</xdr:colOff>
      <xdr:row>41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1543050</xdr:rowOff>
    </xdr:from>
    <xdr:to>
      <xdr:col>9</xdr:col>
      <xdr:colOff>0</xdr:colOff>
      <xdr:row>41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1562100</xdr:rowOff>
    </xdr:from>
    <xdr:to>
      <xdr:col>13</xdr:col>
      <xdr:colOff>0</xdr:colOff>
      <xdr:row>41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1543050</xdr:rowOff>
    </xdr:from>
    <xdr:to>
      <xdr:col>9</xdr:col>
      <xdr:colOff>0</xdr:colOff>
      <xdr:row>41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1562100</xdr:rowOff>
    </xdr:from>
    <xdr:to>
      <xdr:col>13</xdr:col>
      <xdr:colOff>0</xdr:colOff>
      <xdr:row>41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1543050</xdr:rowOff>
    </xdr:from>
    <xdr:to>
      <xdr:col>9</xdr:col>
      <xdr:colOff>0</xdr:colOff>
      <xdr:row>41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1562100</xdr:rowOff>
    </xdr:from>
    <xdr:to>
      <xdr:col>13</xdr:col>
      <xdr:colOff>0</xdr:colOff>
      <xdr:row>41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Layout" zoomScaleNormal="100" workbookViewId="0"/>
  </sheetViews>
  <sheetFormatPr defaultRowHeight="15"/>
  <cols>
    <col min="1" max="1" width="4.7109375" customWidth="1"/>
    <col min="2" max="2" width="8" customWidth="1"/>
    <col min="3" max="3" width="28.855468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9.85546875" customWidth="1"/>
    <col min="16" max="16" width="22.14062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26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1213</v>
      </c>
      <c r="C2" s="18" t="s">
        <v>10</v>
      </c>
      <c r="D2" s="21" t="s">
        <v>30</v>
      </c>
      <c r="E2" s="13">
        <v>80</v>
      </c>
      <c r="F2" s="15">
        <f>E2*10%</f>
        <v>8</v>
      </c>
      <c r="G2" s="9">
        <v>100</v>
      </c>
      <c r="H2" s="15">
        <f>G2*10%</f>
        <v>10</v>
      </c>
      <c r="I2" s="9">
        <v>95</v>
      </c>
      <c r="J2" s="15">
        <f t="shared" ref="J2:J48" si="0">I2*20%</f>
        <v>19</v>
      </c>
      <c r="K2" s="15">
        <f>L2*100/40</f>
        <v>92.5</v>
      </c>
      <c r="L2" s="15">
        <f>SUM(F2+H2+J2)</f>
        <v>37</v>
      </c>
      <c r="M2" s="9">
        <v>98</v>
      </c>
      <c r="N2" s="15">
        <f>M2*60%</f>
        <v>58.8</v>
      </c>
      <c r="O2" s="16">
        <f>SUM(N2+L2)</f>
        <v>95.8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1223</v>
      </c>
      <c r="C3" s="18" t="s">
        <v>11</v>
      </c>
      <c r="D3" s="21" t="s">
        <v>31</v>
      </c>
      <c r="E3" s="13">
        <v>85</v>
      </c>
      <c r="F3" s="15">
        <f t="shared" ref="F3:F48" si="1">E3*10%</f>
        <v>8.5</v>
      </c>
      <c r="G3" s="9">
        <v>95</v>
      </c>
      <c r="H3" s="15">
        <f t="shared" ref="H3:H48" si="2">G3*10%</f>
        <v>9.5</v>
      </c>
      <c r="I3" s="9">
        <v>95</v>
      </c>
      <c r="J3" s="15">
        <f t="shared" si="0"/>
        <v>19</v>
      </c>
      <c r="K3" s="15">
        <f t="shared" ref="K3:K48" si="3">L3*100/40</f>
        <v>92.5</v>
      </c>
      <c r="L3" s="15">
        <f t="shared" ref="L3:L48" si="4">SUM(F3+H3+J3)</f>
        <v>37</v>
      </c>
      <c r="M3" s="9">
        <v>82</v>
      </c>
      <c r="N3" s="15">
        <f t="shared" ref="N3:N48" si="5">M3*60%</f>
        <v>49.199999999999996</v>
      </c>
      <c r="O3" s="16">
        <f t="shared" ref="O3:O48" si="6">SUM(N3+L3)</f>
        <v>86.199999999999989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1220</v>
      </c>
      <c r="C4" s="18" t="s">
        <v>12</v>
      </c>
      <c r="D4" s="21" t="s">
        <v>31</v>
      </c>
      <c r="E4" s="13">
        <v>85</v>
      </c>
      <c r="F4" s="15">
        <f t="shared" si="1"/>
        <v>8.5</v>
      </c>
      <c r="G4" s="9">
        <v>97</v>
      </c>
      <c r="H4" s="15">
        <f t="shared" si="2"/>
        <v>9.7000000000000011</v>
      </c>
      <c r="I4" s="9">
        <v>85</v>
      </c>
      <c r="J4" s="15">
        <f t="shared" si="0"/>
        <v>17</v>
      </c>
      <c r="K4" s="15">
        <f t="shared" si="3"/>
        <v>88.000000000000014</v>
      </c>
      <c r="L4" s="15">
        <f t="shared" si="4"/>
        <v>35.200000000000003</v>
      </c>
      <c r="M4" s="9">
        <v>80</v>
      </c>
      <c r="N4" s="15">
        <f t="shared" si="5"/>
        <v>48</v>
      </c>
      <c r="O4" s="16">
        <f t="shared" si="6"/>
        <v>83.2</v>
      </c>
      <c r="P4" s="18" t="str">
        <f t="shared" ref="P4:P21" si="7">IF(O4&gt;=50,"Προάγεται","Απορίπτεται")</f>
        <v>Προάγεται</v>
      </c>
    </row>
    <row r="5" spans="1:16" ht="29.85" customHeight="1">
      <c r="A5" s="6">
        <v>4</v>
      </c>
      <c r="B5" s="18">
        <v>1205</v>
      </c>
      <c r="C5" s="18" t="s">
        <v>13</v>
      </c>
      <c r="D5" s="21" t="s">
        <v>31</v>
      </c>
      <c r="E5" s="13">
        <v>80</v>
      </c>
      <c r="F5" s="15">
        <f t="shared" si="1"/>
        <v>8</v>
      </c>
      <c r="G5" s="9">
        <v>95</v>
      </c>
      <c r="H5" s="15">
        <f t="shared" si="2"/>
        <v>9.5</v>
      </c>
      <c r="I5" s="9">
        <v>80</v>
      </c>
      <c r="J5" s="15">
        <f t="shared" si="0"/>
        <v>16</v>
      </c>
      <c r="K5" s="15">
        <f t="shared" si="3"/>
        <v>83.75</v>
      </c>
      <c r="L5" s="15">
        <f t="shared" si="4"/>
        <v>33.5</v>
      </c>
      <c r="M5" s="9">
        <v>42</v>
      </c>
      <c r="N5" s="15">
        <f t="shared" si="5"/>
        <v>25.2</v>
      </c>
      <c r="O5" s="16">
        <f t="shared" si="6"/>
        <v>58.7</v>
      </c>
      <c r="P5" s="18" t="str">
        <f t="shared" si="7"/>
        <v>Προάγεται</v>
      </c>
    </row>
    <row r="6" spans="1:16" ht="29.85" customHeight="1">
      <c r="A6" s="6">
        <v>5</v>
      </c>
      <c r="B6" s="18">
        <v>1214</v>
      </c>
      <c r="C6" s="18" t="s">
        <v>14</v>
      </c>
      <c r="D6" s="21" t="s">
        <v>31</v>
      </c>
      <c r="E6" s="13">
        <v>85</v>
      </c>
      <c r="F6" s="15">
        <f t="shared" si="1"/>
        <v>8.5</v>
      </c>
      <c r="G6" s="9">
        <v>95</v>
      </c>
      <c r="H6" s="15">
        <f t="shared" si="2"/>
        <v>9.5</v>
      </c>
      <c r="I6" s="9">
        <v>95</v>
      </c>
      <c r="J6" s="15">
        <f t="shared" si="0"/>
        <v>19</v>
      </c>
      <c r="K6" s="15">
        <f t="shared" si="3"/>
        <v>92.5</v>
      </c>
      <c r="L6" s="15">
        <f t="shared" si="4"/>
        <v>37</v>
      </c>
      <c r="M6" s="9">
        <v>81</v>
      </c>
      <c r="N6" s="15">
        <f t="shared" si="5"/>
        <v>48.6</v>
      </c>
      <c r="O6" s="16">
        <f t="shared" si="6"/>
        <v>85.6</v>
      </c>
      <c r="P6" s="18" t="str">
        <f t="shared" si="7"/>
        <v>Προάγεται</v>
      </c>
    </row>
    <row r="7" spans="1:16" ht="29.85" customHeight="1">
      <c r="A7" s="6">
        <v>6</v>
      </c>
      <c r="B7" s="18">
        <v>1219</v>
      </c>
      <c r="C7" s="18" t="s">
        <v>27</v>
      </c>
      <c r="D7" s="21" t="s">
        <v>31</v>
      </c>
      <c r="E7" s="13">
        <v>90</v>
      </c>
      <c r="F7" s="15">
        <f t="shared" ref="F7" si="8">E7*10%</f>
        <v>9</v>
      </c>
      <c r="G7" s="9">
        <v>100</v>
      </c>
      <c r="H7" s="15">
        <f t="shared" ref="H7" si="9">G7*10%</f>
        <v>10</v>
      </c>
      <c r="I7" s="9">
        <v>100</v>
      </c>
      <c r="J7" s="15">
        <f t="shared" ref="J7" si="10">I7*20%</f>
        <v>20</v>
      </c>
      <c r="K7" s="15">
        <f t="shared" ref="K7" si="11">L7*100/40</f>
        <v>97.5</v>
      </c>
      <c r="L7" s="15">
        <f t="shared" ref="L7" si="12">SUM(F7+H7+J7)</f>
        <v>39</v>
      </c>
      <c r="M7" s="9">
        <v>80</v>
      </c>
      <c r="N7" s="15">
        <f t="shared" ref="N7" si="13">M7*60%</f>
        <v>48</v>
      </c>
      <c r="O7" s="16">
        <f t="shared" ref="O7" si="14">SUM(N7+L7)</f>
        <v>87</v>
      </c>
      <c r="P7" s="18" t="str">
        <f t="shared" ref="P7" si="15">IF(O7&gt;=50,"Προάγεται","Απορίπτεται")</f>
        <v>Προάγεται</v>
      </c>
    </row>
    <row r="8" spans="1:16" ht="29.85" customHeight="1">
      <c r="A8" s="6">
        <v>7</v>
      </c>
      <c r="B8" s="18">
        <v>1219</v>
      </c>
      <c r="C8" s="18" t="s">
        <v>15</v>
      </c>
      <c r="D8" s="21" t="s">
        <v>31</v>
      </c>
      <c r="E8" s="13"/>
      <c r="F8" s="15">
        <f t="shared" si="1"/>
        <v>0</v>
      </c>
      <c r="G8" s="9"/>
      <c r="H8" s="15">
        <f t="shared" si="2"/>
        <v>0</v>
      </c>
      <c r="I8" s="9"/>
      <c r="J8" s="15">
        <f t="shared" si="0"/>
        <v>0</v>
      </c>
      <c r="K8" s="15">
        <f t="shared" si="3"/>
        <v>0</v>
      </c>
      <c r="L8" s="15">
        <f t="shared" si="4"/>
        <v>0</v>
      </c>
      <c r="M8" s="9"/>
      <c r="N8" s="15">
        <f t="shared" si="5"/>
        <v>0</v>
      </c>
      <c r="O8" s="16">
        <f t="shared" si="6"/>
        <v>0</v>
      </c>
      <c r="P8" s="18" t="str">
        <f t="shared" si="7"/>
        <v>Απορίπτεται</v>
      </c>
    </row>
    <row r="9" spans="1:16" ht="29.85" customHeight="1">
      <c r="A9" s="6">
        <v>8</v>
      </c>
      <c r="B9" s="18">
        <v>1226</v>
      </c>
      <c r="C9" s="18" t="s">
        <v>16</v>
      </c>
      <c r="D9" s="21" t="s">
        <v>31</v>
      </c>
      <c r="E9" s="13">
        <v>60</v>
      </c>
      <c r="F9" s="15">
        <f t="shared" si="1"/>
        <v>6</v>
      </c>
      <c r="G9" s="9">
        <v>80</v>
      </c>
      <c r="H9" s="15">
        <f t="shared" si="2"/>
        <v>8</v>
      </c>
      <c r="I9" s="9">
        <v>50</v>
      </c>
      <c r="J9" s="15">
        <f t="shared" si="0"/>
        <v>10</v>
      </c>
      <c r="K9" s="15">
        <f t="shared" si="3"/>
        <v>60</v>
      </c>
      <c r="L9" s="15">
        <f t="shared" si="4"/>
        <v>24</v>
      </c>
      <c r="M9" s="9">
        <v>30</v>
      </c>
      <c r="N9" s="15">
        <f t="shared" si="5"/>
        <v>18</v>
      </c>
      <c r="O9" s="16">
        <f t="shared" si="6"/>
        <v>42</v>
      </c>
      <c r="P9" s="18" t="str">
        <f t="shared" si="7"/>
        <v>Απορίπτεται</v>
      </c>
    </row>
    <row r="10" spans="1:16" ht="29.85" customHeight="1">
      <c r="A10" s="6">
        <v>9</v>
      </c>
      <c r="B10" s="18">
        <v>1224</v>
      </c>
      <c r="C10" s="18" t="s">
        <v>17</v>
      </c>
      <c r="D10" s="21" t="s">
        <v>31</v>
      </c>
      <c r="E10" s="13">
        <v>90</v>
      </c>
      <c r="F10" s="15">
        <f t="shared" si="1"/>
        <v>9</v>
      </c>
      <c r="G10" s="9">
        <v>100</v>
      </c>
      <c r="H10" s="15">
        <f t="shared" si="2"/>
        <v>10</v>
      </c>
      <c r="I10" s="9">
        <v>100</v>
      </c>
      <c r="J10" s="15">
        <f t="shared" si="0"/>
        <v>20</v>
      </c>
      <c r="K10" s="15">
        <f t="shared" si="3"/>
        <v>97.5</v>
      </c>
      <c r="L10" s="15">
        <f t="shared" si="4"/>
        <v>39</v>
      </c>
      <c r="M10" s="9">
        <v>96</v>
      </c>
      <c r="N10" s="15">
        <f t="shared" si="5"/>
        <v>57.599999999999994</v>
      </c>
      <c r="O10" s="16">
        <f t="shared" si="6"/>
        <v>96.6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1211</v>
      </c>
      <c r="C11" s="18" t="s">
        <v>18</v>
      </c>
      <c r="D11" s="21" t="s">
        <v>31</v>
      </c>
      <c r="E11" s="13">
        <v>90</v>
      </c>
      <c r="F11" s="15">
        <f t="shared" si="1"/>
        <v>9</v>
      </c>
      <c r="G11" s="9">
        <v>100</v>
      </c>
      <c r="H11" s="15">
        <f t="shared" si="2"/>
        <v>10</v>
      </c>
      <c r="I11" s="9">
        <v>100</v>
      </c>
      <c r="J11" s="15">
        <f t="shared" si="0"/>
        <v>20</v>
      </c>
      <c r="K11" s="15">
        <f t="shared" si="3"/>
        <v>97.5</v>
      </c>
      <c r="L11" s="15">
        <f t="shared" si="4"/>
        <v>39</v>
      </c>
      <c r="M11" s="9">
        <v>92</v>
      </c>
      <c r="N11" s="15">
        <f t="shared" si="5"/>
        <v>55.199999999999996</v>
      </c>
      <c r="O11" s="16">
        <f t="shared" si="6"/>
        <v>94.199999999999989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1245</v>
      </c>
      <c r="C12" s="18" t="s">
        <v>29</v>
      </c>
      <c r="D12" s="21" t="s">
        <v>31</v>
      </c>
      <c r="E12" s="13">
        <v>80</v>
      </c>
      <c r="F12" s="15">
        <f t="shared" ref="F12" si="16">E12*10%</f>
        <v>8</v>
      </c>
      <c r="G12" s="9">
        <v>100</v>
      </c>
      <c r="H12" s="15">
        <f t="shared" ref="H12" si="17">G12*10%</f>
        <v>10</v>
      </c>
      <c r="I12" s="9">
        <v>75</v>
      </c>
      <c r="J12" s="15">
        <f t="shared" ref="J12" si="18">I12*20%</f>
        <v>15</v>
      </c>
      <c r="K12" s="15">
        <f t="shared" ref="K12" si="19">L12*100/40</f>
        <v>82.5</v>
      </c>
      <c r="L12" s="15">
        <f t="shared" ref="L12" si="20">SUM(F12+H12+J12)</f>
        <v>33</v>
      </c>
      <c r="M12" s="9">
        <v>45</v>
      </c>
      <c r="N12" s="15">
        <f t="shared" ref="N12" si="21">M12*60%</f>
        <v>27</v>
      </c>
      <c r="O12" s="16">
        <f t="shared" ref="O12" si="22">SUM(N12+L12)</f>
        <v>60</v>
      </c>
      <c r="P12" s="18" t="str">
        <f t="shared" ref="P12" si="23">IF(O12&gt;=50,"Προάγεται","Απορίπτεται")</f>
        <v>Προάγεται</v>
      </c>
    </row>
    <row r="13" spans="1:16" ht="29.85" customHeight="1">
      <c r="A13" s="6">
        <v>12</v>
      </c>
      <c r="B13" s="18">
        <v>1227</v>
      </c>
      <c r="C13" s="18" t="s">
        <v>19</v>
      </c>
      <c r="D13" s="21" t="s">
        <v>31</v>
      </c>
      <c r="E13" s="13">
        <v>65</v>
      </c>
      <c r="F13" s="15">
        <f t="shared" si="1"/>
        <v>6.5</v>
      </c>
      <c r="G13" s="9">
        <v>70</v>
      </c>
      <c r="H13" s="15">
        <f t="shared" si="2"/>
        <v>7</v>
      </c>
      <c r="I13" s="9">
        <v>80</v>
      </c>
      <c r="J13" s="15">
        <f t="shared" si="0"/>
        <v>16</v>
      </c>
      <c r="K13" s="15">
        <f t="shared" si="3"/>
        <v>73.75</v>
      </c>
      <c r="L13" s="15">
        <f t="shared" si="4"/>
        <v>29.5</v>
      </c>
      <c r="M13" s="9">
        <v>69</v>
      </c>
      <c r="N13" s="15">
        <f t="shared" si="5"/>
        <v>41.4</v>
      </c>
      <c r="O13" s="16">
        <f t="shared" si="6"/>
        <v>70.900000000000006</v>
      </c>
      <c r="P13" s="18" t="str">
        <f t="shared" si="7"/>
        <v>Προάγεται</v>
      </c>
    </row>
    <row r="14" spans="1:16" ht="29.85" customHeight="1">
      <c r="A14" s="6">
        <v>13</v>
      </c>
      <c r="B14" s="18">
        <v>1216</v>
      </c>
      <c r="C14" s="18" t="s">
        <v>20</v>
      </c>
      <c r="D14" s="21" t="s">
        <v>31</v>
      </c>
      <c r="E14" s="13">
        <v>85</v>
      </c>
      <c r="F14" s="15">
        <f t="shared" si="1"/>
        <v>8.5</v>
      </c>
      <c r="G14" s="9">
        <v>97</v>
      </c>
      <c r="H14" s="15">
        <f t="shared" si="2"/>
        <v>9.7000000000000011</v>
      </c>
      <c r="I14" s="9">
        <v>95</v>
      </c>
      <c r="J14" s="15">
        <f t="shared" si="0"/>
        <v>19</v>
      </c>
      <c r="K14" s="15">
        <f t="shared" si="3"/>
        <v>93.000000000000014</v>
      </c>
      <c r="L14" s="15">
        <f t="shared" si="4"/>
        <v>37.200000000000003</v>
      </c>
      <c r="M14" s="9">
        <v>85</v>
      </c>
      <c r="N14" s="15">
        <f t="shared" si="5"/>
        <v>51</v>
      </c>
      <c r="O14" s="16">
        <f t="shared" si="6"/>
        <v>88.2</v>
      </c>
      <c r="P14" s="18" t="str">
        <f t="shared" si="7"/>
        <v>Προάγεται</v>
      </c>
    </row>
    <row r="15" spans="1:16" ht="29.85" customHeight="1">
      <c r="A15" s="6">
        <v>14</v>
      </c>
      <c r="B15" s="18">
        <v>1209</v>
      </c>
      <c r="C15" s="18" t="s">
        <v>21</v>
      </c>
      <c r="D15" s="21" t="s">
        <v>31</v>
      </c>
      <c r="E15" s="13">
        <v>80</v>
      </c>
      <c r="F15" s="15">
        <f t="shared" si="1"/>
        <v>8</v>
      </c>
      <c r="G15" s="9">
        <v>100</v>
      </c>
      <c r="H15" s="15">
        <f t="shared" si="2"/>
        <v>10</v>
      </c>
      <c r="I15" s="9">
        <v>85</v>
      </c>
      <c r="J15" s="15">
        <f t="shared" si="0"/>
        <v>17</v>
      </c>
      <c r="K15" s="15">
        <f t="shared" si="3"/>
        <v>87.5</v>
      </c>
      <c r="L15" s="15">
        <f t="shared" si="4"/>
        <v>35</v>
      </c>
      <c r="M15" s="9">
        <v>88</v>
      </c>
      <c r="N15" s="15">
        <f t="shared" si="5"/>
        <v>52.8</v>
      </c>
      <c r="O15" s="16">
        <f t="shared" si="6"/>
        <v>87.8</v>
      </c>
      <c r="P15" s="18" t="str">
        <f t="shared" si="7"/>
        <v>Προάγεται</v>
      </c>
    </row>
    <row r="16" spans="1:16" ht="29.85" customHeight="1">
      <c r="A16" s="6">
        <v>15</v>
      </c>
      <c r="B16" s="18">
        <v>1212</v>
      </c>
      <c r="C16" s="18" t="s">
        <v>22</v>
      </c>
      <c r="D16" s="21" t="s">
        <v>31</v>
      </c>
      <c r="E16" s="13">
        <v>80</v>
      </c>
      <c r="F16" s="15">
        <f t="shared" si="1"/>
        <v>8</v>
      </c>
      <c r="G16" s="9">
        <v>100</v>
      </c>
      <c r="H16" s="15">
        <f t="shared" si="2"/>
        <v>10</v>
      </c>
      <c r="I16" s="9">
        <v>100</v>
      </c>
      <c r="J16" s="15">
        <f t="shared" si="0"/>
        <v>20</v>
      </c>
      <c r="K16" s="15">
        <f t="shared" si="3"/>
        <v>95</v>
      </c>
      <c r="L16" s="15">
        <f t="shared" si="4"/>
        <v>38</v>
      </c>
      <c r="M16" s="9">
        <v>94</v>
      </c>
      <c r="N16" s="15">
        <f t="shared" si="5"/>
        <v>56.4</v>
      </c>
      <c r="O16" s="16">
        <f t="shared" si="6"/>
        <v>94.4</v>
      </c>
      <c r="P16" s="18" t="str">
        <f t="shared" si="7"/>
        <v>Προάγεται</v>
      </c>
    </row>
    <row r="17" spans="1:16" ht="29.85" customHeight="1">
      <c r="A17" s="6">
        <v>16</v>
      </c>
      <c r="B17" s="18">
        <v>1231</v>
      </c>
      <c r="C17" s="18" t="s">
        <v>28</v>
      </c>
      <c r="D17" s="21" t="s">
        <v>31</v>
      </c>
      <c r="E17" s="13">
        <v>85</v>
      </c>
      <c r="F17" s="15">
        <f>E17*10%</f>
        <v>8.5</v>
      </c>
      <c r="G17" s="9">
        <v>97</v>
      </c>
      <c r="H17" s="15">
        <f>G17*10%</f>
        <v>9.7000000000000011</v>
      </c>
      <c r="I17" s="9">
        <v>95</v>
      </c>
      <c r="J17" s="15">
        <f>I17*20%</f>
        <v>19</v>
      </c>
      <c r="K17" s="15">
        <f>L17*100/40</f>
        <v>93.000000000000014</v>
      </c>
      <c r="L17" s="15">
        <f>SUM(F17+H17+J17)</f>
        <v>37.200000000000003</v>
      </c>
      <c r="M17" s="9">
        <v>91</v>
      </c>
      <c r="N17" s="15">
        <f>M17*60%</f>
        <v>54.6</v>
      </c>
      <c r="O17" s="16">
        <f>SUM(N17+L17)</f>
        <v>91.800000000000011</v>
      </c>
      <c r="P17" s="18" t="str">
        <f>IF(O17&gt;=50,"Προάγεται","Απορίπτεται")</f>
        <v>Προάγεται</v>
      </c>
    </row>
    <row r="18" spans="1:16" ht="29.85" customHeight="1">
      <c r="A18" s="6">
        <v>17</v>
      </c>
      <c r="B18" s="18">
        <v>1208</v>
      </c>
      <c r="C18" s="18" t="s">
        <v>23</v>
      </c>
      <c r="D18" s="21" t="s">
        <v>31</v>
      </c>
      <c r="E18" s="13">
        <v>90</v>
      </c>
      <c r="F18" s="15">
        <f t="shared" si="1"/>
        <v>9</v>
      </c>
      <c r="G18" s="9">
        <v>100</v>
      </c>
      <c r="H18" s="15">
        <f t="shared" si="2"/>
        <v>10</v>
      </c>
      <c r="I18" s="9">
        <v>100</v>
      </c>
      <c r="J18" s="15">
        <f t="shared" si="0"/>
        <v>20</v>
      </c>
      <c r="K18" s="15">
        <f t="shared" si="3"/>
        <v>97.5</v>
      </c>
      <c r="L18" s="15">
        <f t="shared" si="4"/>
        <v>39</v>
      </c>
      <c r="M18" s="9">
        <v>99</v>
      </c>
      <c r="N18" s="15">
        <f t="shared" si="5"/>
        <v>59.4</v>
      </c>
      <c r="O18" s="16">
        <f t="shared" si="6"/>
        <v>98.4</v>
      </c>
      <c r="P18" s="18" t="str">
        <f t="shared" si="7"/>
        <v>Προάγεται</v>
      </c>
    </row>
    <row r="19" spans="1:16" ht="29.85" customHeight="1">
      <c r="A19" s="6">
        <v>18</v>
      </c>
      <c r="B19" s="18">
        <v>1215</v>
      </c>
      <c r="C19" s="18" t="s">
        <v>24</v>
      </c>
      <c r="D19" s="21" t="s">
        <v>31</v>
      </c>
      <c r="E19" s="13">
        <v>65</v>
      </c>
      <c r="F19" s="15">
        <f t="shared" si="1"/>
        <v>6.5</v>
      </c>
      <c r="G19" s="9">
        <v>97</v>
      </c>
      <c r="H19" s="15">
        <f t="shared" si="2"/>
        <v>9.7000000000000011</v>
      </c>
      <c r="I19" s="9">
        <v>60</v>
      </c>
      <c r="J19" s="15">
        <f t="shared" si="0"/>
        <v>12</v>
      </c>
      <c r="K19" s="15">
        <f t="shared" si="3"/>
        <v>70.500000000000014</v>
      </c>
      <c r="L19" s="15">
        <f t="shared" si="4"/>
        <v>28.200000000000003</v>
      </c>
      <c r="M19" s="9">
        <v>38</v>
      </c>
      <c r="N19" s="15">
        <f t="shared" si="5"/>
        <v>22.8</v>
      </c>
      <c r="O19" s="16">
        <f t="shared" si="6"/>
        <v>51</v>
      </c>
      <c r="P19" s="18" t="str">
        <f t="shared" si="7"/>
        <v>Προάγεται</v>
      </c>
    </row>
    <row r="20" spans="1:16" ht="29.85" customHeight="1">
      <c r="A20" s="6">
        <v>19</v>
      </c>
      <c r="B20" s="18">
        <v>1210</v>
      </c>
      <c r="C20" s="18" t="s">
        <v>25</v>
      </c>
      <c r="D20" s="21" t="s">
        <v>31</v>
      </c>
      <c r="E20" s="13">
        <v>85</v>
      </c>
      <c r="F20" s="15">
        <f t="shared" si="1"/>
        <v>8.5</v>
      </c>
      <c r="G20" s="9">
        <v>97</v>
      </c>
      <c r="H20" s="15">
        <f t="shared" si="2"/>
        <v>9.7000000000000011</v>
      </c>
      <c r="I20" s="9">
        <v>95</v>
      </c>
      <c r="J20" s="15">
        <f t="shared" si="0"/>
        <v>19</v>
      </c>
      <c r="K20" s="15">
        <f t="shared" si="3"/>
        <v>93.000000000000014</v>
      </c>
      <c r="L20" s="15">
        <f t="shared" si="4"/>
        <v>37.200000000000003</v>
      </c>
      <c r="M20" s="9">
        <v>72</v>
      </c>
      <c r="N20" s="15">
        <f t="shared" si="5"/>
        <v>43.199999999999996</v>
      </c>
      <c r="O20" s="16">
        <f t="shared" si="6"/>
        <v>80.400000000000006</v>
      </c>
      <c r="P20" s="18" t="str">
        <f t="shared" si="7"/>
        <v>Προάγεται</v>
      </c>
    </row>
    <row r="21" spans="1:16" ht="29.85" customHeight="1">
      <c r="A21" s="6"/>
      <c r="B21" s="7"/>
      <c r="C21" s="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/>
      <c r="B22" s="7"/>
      <c r="C22" s="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/>
      <c r="B23" s="7"/>
      <c r="C23" s="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/>
      <c r="B24" s="7"/>
      <c r="C24" s="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/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/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/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/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/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/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/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/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/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/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/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/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/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/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/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/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/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/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/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/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/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/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6"/>
      <c r="B47" s="7"/>
      <c r="C47" s="8"/>
      <c r="D47" s="7"/>
      <c r="E47" s="13"/>
      <c r="F47" s="15">
        <f t="shared" si="1"/>
        <v>0</v>
      </c>
      <c r="G47" s="9"/>
      <c r="H47" s="15">
        <f t="shared" si="2"/>
        <v>0</v>
      </c>
      <c r="I47" s="9"/>
      <c r="J47" s="15">
        <f t="shared" si="0"/>
        <v>0</v>
      </c>
      <c r="K47" s="15">
        <f t="shared" si="3"/>
        <v>0</v>
      </c>
      <c r="L47" s="15">
        <f t="shared" si="4"/>
        <v>0</v>
      </c>
      <c r="M47" s="9"/>
      <c r="N47" s="15">
        <f t="shared" si="5"/>
        <v>0</v>
      </c>
      <c r="O47" s="16">
        <f t="shared" si="6"/>
        <v>0</v>
      </c>
      <c r="P47" s="18"/>
    </row>
    <row r="48" spans="1:16" ht="29.85" customHeight="1">
      <c r="A48" s="6"/>
      <c r="B48" s="7"/>
      <c r="C48" s="8"/>
      <c r="D48" s="7"/>
      <c r="E48" s="13"/>
      <c r="F48" s="15">
        <f t="shared" si="1"/>
        <v>0</v>
      </c>
      <c r="G48" s="9"/>
      <c r="H48" s="15">
        <f t="shared" si="2"/>
        <v>0</v>
      </c>
      <c r="I48" s="9"/>
      <c r="J48" s="15">
        <f t="shared" si="0"/>
        <v>0</v>
      </c>
      <c r="K48" s="15">
        <f t="shared" si="3"/>
        <v>0</v>
      </c>
      <c r="L48" s="15">
        <f t="shared" si="4"/>
        <v>0</v>
      </c>
      <c r="M48" s="9"/>
      <c r="N48" s="15">
        <f t="shared" si="5"/>
        <v>0</v>
      </c>
      <c r="O48" s="16">
        <f t="shared" si="6"/>
        <v>0</v>
      </c>
      <c r="P48" s="18"/>
    </row>
    <row r="49" spans="1:16" ht="29.85" customHeight="1">
      <c r="A49" s="10"/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/>
      <c r="B50" s="7"/>
      <c r="C50" s="11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/>
      <c r="B51" s="7"/>
      <c r="C51" s="11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  <row r="52" spans="1:16" ht="29.85" customHeight="1">
      <c r="A52" s="10"/>
      <c r="B52" s="12"/>
      <c r="C52" s="8"/>
      <c r="D52" s="7"/>
      <c r="E52" s="14"/>
      <c r="F52" s="17"/>
      <c r="G52" s="14"/>
      <c r="H52" s="17"/>
      <c r="I52" s="14"/>
      <c r="J52" s="17"/>
      <c r="K52" s="17"/>
      <c r="L52" s="17"/>
      <c r="M52" s="14"/>
      <c r="N52" s="17"/>
      <c r="O52" s="17"/>
      <c r="P52" s="17"/>
    </row>
    <row r="53" spans="1:16" ht="29.85" customHeight="1">
      <c r="A53" s="10"/>
      <c r="B53" s="12"/>
      <c r="C53" s="8"/>
      <c r="D53" s="7"/>
      <c r="E53" s="14"/>
      <c r="F53" s="17"/>
      <c r="G53" s="14"/>
      <c r="H53" s="17"/>
      <c r="I53" s="14"/>
      <c r="J53" s="17"/>
      <c r="K53" s="17"/>
      <c r="L53" s="17"/>
      <c r="M53" s="14"/>
      <c r="N53" s="17"/>
      <c r="O53" s="17"/>
      <c r="P53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8 H2:H48 N2:O48 F2:F48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A' ΕΤΟΣ (ΑΙΣΘΗΤΙΚΗ &amp; ΚΟΣΜΗΤΟΛΟΓΙΑ)
Έδρα / Παράρτημα: Λεμεσός
 &amp;R(Y.Π.Π Τριτ. Εκπ. Αρ. 31)
Εξάμηνο: B΄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2016-07-08T08:57:03Z</dcterms:modified>
</cp:coreProperties>
</file>