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ew folder\ΕΞΑΜΗΝΙΕΣ ΒΑΘΜΟΛΟΓΙΕΣ\ΔΙΑΙΤΟΛΟΓΙΑ 2015-2019\"/>
    </mc:Choice>
  </mc:AlternateContent>
  <workbookProtection workbookAlgorithmName="SHA-512" workbookHashValue="q28yJ2ww0xamEwjC68ueGu3sEZ+BgNMc702h6Q9egqe/HK4azYEyYD8JMPwRmHqW1iTV19/WqavUp1LecB+KRQ==" workbookSaltValue="AoRTpiNj0GT4OZYIPBlDLg==" workbookSpinCount="100000" lockStructure="1"/>
  <bookViews>
    <workbookView xWindow="0" yWindow="0" windowWidth="25200" windowHeight="11985" activeTab="1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aa">Sheet1!$B$2:$AH$8</definedName>
    <definedName name="AAA">Sheet1!$B$2:$AH$47</definedName>
    <definedName name="AAAA">Sheet1!$A$2:$AH$8</definedName>
    <definedName name="AISTH2">Sheet1!$B$2:$AH$9</definedName>
    <definedName name="BBBB">Sheet1!$B$2:$AH$47</definedName>
    <definedName name="MATH">Sheet3!$A$1:$B$5</definedName>
    <definedName name="_xlnm.Print_Titles" localSheetId="0">Sheet1!$A:$C,Sheet1!$1:$1</definedName>
    <definedName name="TT">Sheet1!$B$2:$AH$14</definedName>
    <definedName name="WWW">Sheet1!$B$2:$AH$19</definedName>
    <definedName name="ΒΒΒ">Sheet1!$B$2:$AH$40</definedName>
  </definedNames>
  <calcPr calcId="152511"/>
</workbook>
</file>

<file path=xl/calcChain.xml><?xml version="1.0" encoding="utf-8"?>
<calcChain xmlns="http://schemas.openxmlformats.org/spreadsheetml/2006/main">
  <c r="G10" i="2" l="1"/>
  <c r="G9" i="2"/>
  <c r="G8" i="2"/>
  <c r="C10" i="2"/>
  <c r="C9" i="2"/>
  <c r="J30" i="1"/>
  <c r="K30" i="1" s="1"/>
  <c r="L30" i="1" s="1"/>
  <c r="H30" i="1"/>
  <c r="F30" i="1"/>
  <c r="J29" i="1"/>
  <c r="H29" i="1"/>
  <c r="F29" i="1"/>
  <c r="J28" i="1"/>
  <c r="H28" i="1"/>
  <c r="F28" i="1"/>
  <c r="J27" i="1"/>
  <c r="H27" i="1"/>
  <c r="F27" i="1"/>
  <c r="J26" i="1"/>
  <c r="K26" i="1" s="1"/>
  <c r="H26" i="1"/>
  <c r="F26" i="1"/>
  <c r="J25" i="1"/>
  <c r="H25" i="1"/>
  <c r="F25" i="1"/>
  <c r="J24" i="1"/>
  <c r="H24" i="1"/>
  <c r="F24" i="1"/>
  <c r="J23" i="1"/>
  <c r="H23" i="1"/>
  <c r="F23" i="1"/>
  <c r="J22" i="1"/>
  <c r="K22" i="1" s="1"/>
  <c r="H22" i="1"/>
  <c r="F22" i="1"/>
  <c r="J21" i="1"/>
  <c r="H21" i="1"/>
  <c r="F21" i="1"/>
  <c r="J20" i="1"/>
  <c r="H20" i="1"/>
  <c r="F20" i="1"/>
  <c r="J19" i="1"/>
  <c r="H19" i="1"/>
  <c r="F19" i="1"/>
  <c r="J18" i="1"/>
  <c r="K18" i="1" s="1"/>
  <c r="H18" i="1"/>
  <c r="F18" i="1"/>
  <c r="J17" i="1"/>
  <c r="H17" i="1"/>
  <c r="F17" i="1"/>
  <c r="J16" i="1"/>
  <c r="H16" i="1"/>
  <c r="F16" i="1"/>
  <c r="J15" i="1"/>
  <c r="H15" i="1"/>
  <c r="F15" i="1"/>
  <c r="J13" i="1"/>
  <c r="K13" i="1" s="1"/>
  <c r="L13" i="1" s="1"/>
  <c r="H13" i="1"/>
  <c r="F13" i="1"/>
  <c r="J12" i="1"/>
  <c r="K12" i="1" s="1"/>
  <c r="L12" i="1" s="1"/>
  <c r="H12" i="1"/>
  <c r="F12" i="1"/>
  <c r="J11" i="1"/>
  <c r="H11" i="1"/>
  <c r="F11" i="1"/>
  <c r="J10" i="1"/>
  <c r="H10" i="1"/>
  <c r="F10" i="1"/>
  <c r="J9" i="1"/>
  <c r="H9" i="1"/>
  <c r="F9" i="1"/>
  <c r="K8" i="1"/>
  <c r="L8" i="1" s="1"/>
  <c r="J8" i="1"/>
  <c r="H8" i="1"/>
  <c r="F8" i="1"/>
  <c r="L7" i="1"/>
  <c r="J6" i="1"/>
  <c r="K6" i="1" s="1"/>
  <c r="L6" i="1" s="1"/>
  <c r="H6" i="1"/>
  <c r="F6" i="1"/>
  <c r="J5" i="1"/>
  <c r="K5" i="1" s="1"/>
  <c r="L5" i="1" s="1"/>
  <c r="H5" i="1"/>
  <c r="F5" i="1"/>
  <c r="J4" i="1"/>
  <c r="K4" i="1" s="1"/>
  <c r="L4" i="1" s="1"/>
  <c r="H4" i="1"/>
  <c r="F4" i="1"/>
  <c r="J3" i="1"/>
  <c r="H3" i="1"/>
  <c r="F3" i="1"/>
  <c r="J2" i="1"/>
  <c r="H2" i="1"/>
  <c r="F2" i="1"/>
  <c r="K3" i="1" l="1"/>
  <c r="L3" i="1" s="1"/>
  <c r="K11" i="1"/>
  <c r="L11" i="1" s="1"/>
  <c r="K17" i="1"/>
  <c r="K21" i="1"/>
  <c r="K25" i="1"/>
  <c r="K29" i="1"/>
  <c r="K2" i="1"/>
  <c r="L2" i="1" s="1"/>
  <c r="K10" i="1"/>
  <c r="L10" i="1" s="1"/>
  <c r="K16" i="1"/>
  <c r="K20" i="1"/>
  <c r="K24" i="1"/>
  <c r="K28" i="1"/>
  <c r="K9" i="1"/>
  <c r="L9" i="1" s="1"/>
  <c r="K15" i="1"/>
  <c r="K19" i="1"/>
  <c r="K23" i="1"/>
  <c r="K27" i="1"/>
  <c r="AH13" i="1" l="1"/>
  <c r="AF13" i="1"/>
  <c r="AH12" i="1"/>
  <c r="AF12" i="1"/>
  <c r="AH11" i="1"/>
  <c r="AF11" i="1"/>
  <c r="AH10" i="1"/>
  <c r="AF10" i="1"/>
  <c r="AH9" i="1"/>
  <c r="AF9" i="1"/>
  <c r="AH8" i="1"/>
  <c r="AF8" i="1"/>
  <c r="AF7" i="1"/>
  <c r="AG7" i="1" s="1"/>
  <c r="AH7" i="1" s="1"/>
  <c r="AH6" i="1"/>
  <c r="AF6" i="1"/>
  <c r="AH5" i="1"/>
  <c r="AF5" i="1"/>
  <c r="AH4" i="1"/>
  <c r="AF4" i="1"/>
  <c r="AH3" i="1"/>
  <c r="AF3" i="1"/>
  <c r="AH2" i="1"/>
  <c r="AF2" i="1"/>
  <c r="S22" i="1" l="1"/>
  <c r="Q22" i="1"/>
  <c r="O22" i="1"/>
  <c r="S21" i="1"/>
  <c r="T21" i="1" s="1"/>
  <c r="Q21" i="1"/>
  <c r="O21" i="1"/>
  <c r="S20" i="1"/>
  <c r="Q20" i="1"/>
  <c r="O20" i="1"/>
  <c r="S19" i="1"/>
  <c r="Q19" i="1"/>
  <c r="O19" i="1"/>
  <c r="S18" i="1"/>
  <c r="Q18" i="1"/>
  <c r="O18" i="1"/>
  <c r="S17" i="1"/>
  <c r="T17" i="1" s="1"/>
  <c r="Q17" i="1"/>
  <c r="O17" i="1"/>
  <c r="S16" i="1"/>
  <c r="Q16" i="1"/>
  <c r="O16" i="1"/>
  <c r="S15" i="1"/>
  <c r="Q15" i="1"/>
  <c r="O15" i="1"/>
  <c r="S14" i="1"/>
  <c r="Q14" i="1"/>
  <c r="O14" i="1"/>
  <c r="S13" i="1"/>
  <c r="T13" i="1" s="1"/>
  <c r="U13" i="1" s="1"/>
  <c r="Q13" i="1"/>
  <c r="O13" i="1"/>
  <c r="S12" i="1"/>
  <c r="Q12" i="1"/>
  <c r="O12" i="1"/>
  <c r="S11" i="1"/>
  <c r="T11" i="1" s="1"/>
  <c r="U11" i="1" s="1"/>
  <c r="Q11" i="1"/>
  <c r="O11" i="1"/>
  <c r="S10" i="1"/>
  <c r="Q10" i="1"/>
  <c r="O10" i="1"/>
  <c r="S9" i="1"/>
  <c r="Q9" i="1"/>
  <c r="O9" i="1"/>
  <c r="S8" i="1"/>
  <c r="T8" i="1" s="1"/>
  <c r="U8" i="1" s="1"/>
  <c r="Q8" i="1"/>
  <c r="O8" i="1"/>
  <c r="S7" i="1"/>
  <c r="T7" i="1" s="1"/>
  <c r="U7" i="1" s="1"/>
  <c r="Q7" i="1"/>
  <c r="O7" i="1"/>
  <c r="S6" i="1"/>
  <c r="Q6" i="1"/>
  <c r="O6" i="1"/>
  <c r="S5" i="1"/>
  <c r="Q5" i="1"/>
  <c r="O5" i="1"/>
  <c r="S4" i="1"/>
  <c r="Q4" i="1"/>
  <c r="O4" i="1"/>
  <c r="T3" i="1"/>
  <c r="U3" i="1" s="1"/>
  <c r="S3" i="1"/>
  <c r="Q3" i="1"/>
  <c r="O3" i="1"/>
  <c r="S2" i="1"/>
  <c r="T2" i="1" s="1"/>
  <c r="U2" i="1" s="1"/>
  <c r="Q2" i="1"/>
  <c r="O2" i="1"/>
  <c r="T12" i="1" l="1"/>
  <c r="U12" i="1" s="1"/>
  <c r="T20" i="1"/>
  <c r="T6" i="1"/>
  <c r="U6" i="1" s="1"/>
  <c r="T16" i="1"/>
  <c r="T5" i="1"/>
  <c r="U5" i="1" s="1"/>
  <c r="T10" i="1"/>
  <c r="U10" i="1" s="1"/>
  <c r="T15" i="1"/>
  <c r="T19" i="1"/>
  <c r="T4" i="1"/>
  <c r="U4" i="1" s="1"/>
  <c r="T9" i="1"/>
  <c r="U9" i="1" s="1"/>
  <c r="T14" i="1"/>
  <c r="T18" i="1"/>
  <c r="T22" i="1"/>
  <c r="S39" i="1"/>
  <c r="Q39" i="1"/>
  <c r="O39" i="1"/>
  <c r="S38" i="1"/>
  <c r="Q38" i="1"/>
  <c r="O38" i="1"/>
  <c r="S37" i="1"/>
  <c r="Q37" i="1"/>
  <c r="O37" i="1"/>
  <c r="S36" i="1"/>
  <c r="Q36" i="1"/>
  <c r="O36" i="1"/>
  <c r="S35" i="1"/>
  <c r="Q35" i="1"/>
  <c r="O35" i="1"/>
  <c r="S34" i="1"/>
  <c r="Q34" i="1"/>
  <c r="O34" i="1"/>
  <c r="S33" i="1"/>
  <c r="Q33" i="1"/>
  <c r="O33" i="1"/>
  <c r="S32" i="1"/>
  <c r="Q32" i="1"/>
  <c r="O32" i="1"/>
  <c r="U32" i="1" s="1"/>
  <c r="S31" i="1"/>
  <c r="Q31" i="1"/>
  <c r="O31" i="1"/>
  <c r="U31" i="1" s="1"/>
  <c r="T31" i="1" s="1"/>
  <c r="S30" i="1"/>
  <c r="Q30" i="1"/>
  <c r="O30" i="1"/>
  <c r="S29" i="1"/>
  <c r="Q29" i="1"/>
  <c r="O29" i="1"/>
  <c r="S28" i="1"/>
  <c r="Q28" i="1"/>
  <c r="O28" i="1"/>
  <c r="S27" i="1"/>
  <c r="Q27" i="1"/>
  <c r="O27" i="1"/>
  <c r="S26" i="1"/>
  <c r="Q26" i="1"/>
  <c r="O26" i="1"/>
  <c r="U28" i="1" l="1"/>
  <c r="U27" i="1"/>
  <c r="T27" i="1" s="1"/>
  <c r="U39" i="1"/>
  <c r="T39" i="1" s="1"/>
  <c r="U26" i="1"/>
  <c r="T26" i="1" s="1"/>
  <c r="U30" i="1"/>
  <c r="U29" i="1"/>
  <c r="T29" i="1" s="1"/>
  <c r="U33" i="1"/>
  <c r="T33" i="1" s="1"/>
  <c r="U38" i="1"/>
  <c r="T38" i="1" s="1"/>
  <c r="U34" i="1"/>
  <c r="T34" i="1" s="1"/>
  <c r="U35" i="1"/>
  <c r="T35" i="1" s="1"/>
  <c r="U36" i="1"/>
  <c r="T36" i="1" s="1"/>
  <c r="U37" i="1"/>
  <c r="T37" i="1" s="1"/>
  <c r="T28" i="1"/>
  <c r="T30" i="1"/>
  <c r="T32" i="1"/>
  <c r="J45" i="1" l="1"/>
  <c r="H45" i="1"/>
  <c r="F45" i="1"/>
  <c r="J44" i="1"/>
  <c r="H44" i="1"/>
  <c r="F44" i="1"/>
  <c r="J43" i="1"/>
  <c r="H43" i="1"/>
  <c r="F43" i="1"/>
  <c r="J42" i="1"/>
  <c r="H42" i="1"/>
  <c r="F42" i="1"/>
  <c r="L42" i="1" s="1"/>
  <c r="J41" i="1"/>
  <c r="H41" i="1"/>
  <c r="F41" i="1"/>
  <c r="L41" i="1" s="1"/>
  <c r="K41" i="1" s="1"/>
  <c r="J40" i="1"/>
  <c r="H40" i="1"/>
  <c r="F40" i="1"/>
  <c r="J39" i="1"/>
  <c r="H39" i="1"/>
  <c r="F39" i="1"/>
  <c r="J38" i="1"/>
  <c r="H38" i="1"/>
  <c r="F38" i="1"/>
  <c r="L38" i="1" s="1"/>
  <c r="J37" i="1"/>
  <c r="H37" i="1"/>
  <c r="F37" i="1"/>
  <c r="L37" i="1" s="1"/>
  <c r="K37" i="1" s="1"/>
  <c r="J36" i="1"/>
  <c r="H36" i="1"/>
  <c r="F36" i="1"/>
  <c r="J35" i="1"/>
  <c r="H35" i="1"/>
  <c r="F35" i="1"/>
  <c r="J34" i="1"/>
  <c r="H34" i="1"/>
  <c r="F34" i="1"/>
  <c r="L34" i="1" s="1"/>
  <c r="J33" i="1"/>
  <c r="H33" i="1"/>
  <c r="F33" i="1"/>
  <c r="L33" i="1" s="1"/>
  <c r="K33" i="1" s="1"/>
  <c r="J32" i="1"/>
  <c r="H32" i="1"/>
  <c r="F32" i="1"/>
  <c r="J31" i="1"/>
  <c r="H31" i="1"/>
  <c r="F31" i="1"/>
  <c r="L32" i="1" l="1"/>
  <c r="L36" i="1"/>
  <c r="L40" i="1"/>
  <c r="L44" i="1"/>
  <c r="K44" i="1" s="1"/>
  <c r="L31" i="1"/>
  <c r="K31" i="1" s="1"/>
  <c r="L35" i="1"/>
  <c r="K35" i="1" s="1"/>
  <c r="L39" i="1"/>
  <c r="K39" i="1" s="1"/>
  <c r="L43" i="1"/>
  <c r="K43" i="1" s="1"/>
  <c r="L45" i="1"/>
  <c r="K45" i="1" s="1"/>
  <c r="K34" i="1"/>
  <c r="K36" i="1"/>
  <c r="K38" i="1"/>
  <c r="K42" i="1"/>
  <c r="K32" i="1"/>
  <c r="K40" i="1"/>
  <c r="C8" i="2" l="1"/>
  <c r="S46" i="1" l="1"/>
  <c r="Q46" i="1"/>
  <c r="O46" i="1"/>
  <c r="S45" i="1"/>
  <c r="Q45" i="1"/>
  <c r="O45" i="1"/>
  <c r="S44" i="1"/>
  <c r="Q44" i="1"/>
  <c r="O44" i="1"/>
  <c r="S43" i="1"/>
  <c r="Q43" i="1"/>
  <c r="O43" i="1"/>
  <c r="U43" i="1" s="1"/>
  <c r="S42" i="1"/>
  <c r="Q42" i="1"/>
  <c r="O42" i="1"/>
  <c r="U42" i="1" s="1"/>
  <c r="T42" i="1" s="1"/>
  <c r="S41" i="1"/>
  <c r="Q41" i="1"/>
  <c r="O41" i="1"/>
  <c r="S40" i="1"/>
  <c r="Q40" i="1"/>
  <c r="O40" i="1"/>
  <c r="J46" i="1"/>
  <c r="H46" i="1"/>
  <c r="F46" i="1"/>
  <c r="U46" i="1" l="1"/>
  <c r="T46" i="1" s="1"/>
  <c r="U41" i="1"/>
  <c r="T41" i="1" s="1"/>
  <c r="U45" i="1"/>
  <c r="T45" i="1" s="1"/>
  <c r="L46" i="1"/>
  <c r="K46" i="1" s="1"/>
  <c r="U40" i="1"/>
  <c r="T40" i="1" s="1"/>
  <c r="U44" i="1"/>
  <c r="T44" i="1" s="1"/>
  <c r="T43" i="1"/>
  <c r="AF37" i="1" l="1"/>
  <c r="AB37" i="1"/>
  <c r="Z37" i="1"/>
  <c r="X37" i="1"/>
  <c r="AF36" i="1"/>
  <c r="AB36" i="1"/>
  <c r="Z36" i="1"/>
  <c r="X36" i="1"/>
  <c r="AF35" i="1"/>
  <c r="AB35" i="1"/>
  <c r="Z35" i="1"/>
  <c r="X35" i="1"/>
  <c r="AF34" i="1"/>
  <c r="AB34" i="1"/>
  <c r="Z34" i="1"/>
  <c r="X34" i="1"/>
  <c r="AF33" i="1"/>
  <c r="AB33" i="1"/>
  <c r="Z33" i="1"/>
  <c r="X33" i="1"/>
  <c r="AF32" i="1"/>
  <c r="AB32" i="1"/>
  <c r="Z32" i="1"/>
  <c r="X32" i="1"/>
  <c r="AF31" i="1"/>
  <c r="AB31" i="1"/>
  <c r="Z31" i="1"/>
  <c r="X31" i="1"/>
  <c r="AF30" i="1"/>
  <c r="AB30" i="1"/>
  <c r="Z30" i="1"/>
  <c r="X30" i="1"/>
  <c r="AF29" i="1"/>
  <c r="AB29" i="1"/>
  <c r="Z29" i="1"/>
  <c r="X29" i="1"/>
  <c r="AF28" i="1"/>
  <c r="AB28" i="1"/>
  <c r="Z28" i="1"/>
  <c r="X28" i="1"/>
  <c r="AF27" i="1"/>
  <c r="AB27" i="1"/>
  <c r="Z27" i="1"/>
  <c r="X27" i="1"/>
  <c r="AF26" i="1"/>
  <c r="AB26" i="1"/>
  <c r="Z26" i="1"/>
  <c r="X26" i="1"/>
  <c r="AF25" i="1"/>
  <c r="AB25" i="1"/>
  <c r="Z25" i="1"/>
  <c r="X25" i="1"/>
  <c r="AF24" i="1"/>
  <c r="AB24" i="1"/>
  <c r="Z24" i="1"/>
  <c r="X24" i="1"/>
  <c r="AF23" i="1"/>
  <c r="AB23" i="1"/>
  <c r="Z23" i="1"/>
  <c r="X23" i="1"/>
  <c r="AF22" i="1"/>
  <c r="AB22" i="1"/>
  <c r="Z22" i="1"/>
  <c r="X22" i="1"/>
  <c r="AF21" i="1"/>
  <c r="AB21" i="1"/>
  <c r="Z21" i="1"/>
  <c r="X21" i="1"/>
  <c r="AF20" i="1"/>
  <c r="AB20" i="1"/>
  <c r="Z20" i="1"/>
  <c r="X20" i="1"/>
  <c r="AD20" i="1" l="1"/>
  <c r="AC20" i="1" s="1"/>
  <c r="AD21" i="1"/>
  <c r="AC21" i="1" s="1"/>
  <c r="AD22" i="1"/>
  <c r="AG22" i="1" s="1"/>
  <c r="AD23" i="1"/>
  <c r="AC23" i="1" s="1"/>
  <c r="AD24" i="1"/>
  <c r="AG24" i="1" s="1"/>
  <c r="AD25" i="1"/>
  <c r="AC25" i="1" s="1"/>
  <c r="AD26" i="1"/>
  <c r="AG26" i="1" s="1"/>
  <c r="AD27" i="1"/>
  <c r="AC27" i="1" s="1"/>
  <c r="AD28" i="1"/>
  <c r="AG28" i="1" s="1"/>
  <c r="AD29" i="1"/>
  <c r="AG29" i="1" s="1"/>
  <c r="AD30" i="1"/>
  <c r="AG30" i="1" s="1"/>
  <c r="AD31" i="1"/>
  <c r="AC31" i="1" s="1"/>
  <c r="AD32" i="1"/>
  <c r="AC32" i="1" s="1"/>
  <c r="AD33" i="1"/>
  <c r="AC33" i="1" s="1"/>
  <c r="AD34" i="1"/>
  <c r="AG34" i="1" s="1"/>
  <c r="AD35" i="1"/>
  <c r="AC35" i="1" s="1"/>
  <c r="AD36" i="1"/>
  <c r="AC36" i="1" s="1"/>
  <c r="AD37" i="1"/>
  <c r="AC37" i="1" s="1"/>
  <c r="AC22" i="1"/>
  <c r="AC24" i="1"/>
  <c r="AC26" i="1"/>
  <c r="AC28" i="1"/>
  <c r="AC29" i="1"/>
  <c r="AC30" i="1"/>
  <c r="AC34" i="1"/>
  <c r="AG37" i="1" l="1"/>
  <c r="AG35" i="1"/>
  <c r="AG33" i="1"/>
  <c r="AG31" i="1"/>
  <c r="AG27" i="1"/>
  <c r="AG25" i="1"/>
  <c r="AG23" i="1"/>
  <c r="AG21" i="1"/>
  <c r="AG36" i="1"/>
  <c r="AG32" i="1"/>
  <c r="AG20" i="1"/>
  <c r="AF40" i="1"/>
  <c r="AB40" i="1"/>
  <c r="Z40" i="1"/>
  <c r="X40" i="1"/>
  <c r="AF39" i="1"/>
  <c r="AB39" i="1"/>
  <c r="Z39" i="1"/>
  <c r="X39" i="1"/>
  <c r="AF38" i="1"/>
  <c r="AB38" i="1"/>
  <c r="Z38" i="1"/>
  <c r="X38" i="1"/>
  <c r="AD38" i="1" l="1"/>
  <c r="AC38" i="1" s="1"/>
  <c r="AD39" i="1"/>
  <c r="AC39" i="1" s="1"/>
  <c r="AD40" i="1"/>
  <c r="AG40" i="1" s="1"/>
  <c r="AG39" i="1" l="1"/>
  <c r="AC40" i="1"/>
  <c r="AG38" i="1"/>
  <c r="AF43" i="1" l="1"/>
  <c r="AB43" i="1"/>
  <c r="Z43" i="1"/>
  <c r="X43" i="1"/>
  <c r="AF42" i="1"/>
  <c r="AB42" i="1"/>
  <c r="Z42" i="1"/>
  <c r="X42" i="1"/>
  <c r="AD42" i="1" s="1"/>
  <c r="AC42" i="1" s="1"/>
  <c r="AF41" i="1"/>
  <c r="AB41" i="1"/>
  <c r="Z41" i="1"/>
  <c r="X41" i="1"/>
  <c r="AD41" i="1" s="1"/>
  <c r="AD43" i="1" l="1"/>
  <c r="AG41" i="1"/>
  <c r="AG42" i="1"/>
  <c r="AC41" i="1"/>
  <c r="AC43" i="1"/>
  <c r="AG43" i="1"/>
  <c r="AH15" i="1" l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J9" i="2" l="1"/>
  <c r="J10" i="2"/>
  <c r="J8" i="2" l="1"/>
  <c r="G12" i="2" l="1"/>
  <c r="J12" i="2"/>
</calcChain>
</file>

<file path=xl/sharedStrings.xml><?xml version="1.0" encoding="utf-8"?>
<sst xmlns="http://schemas.openxmlformats.org/spreadsheetml/2006/main" count="123" uniqueCount="45">
  <si>
    <t>A/A</t>
  </si>
  <si>
    <t>Aριθμός
Μητρώου</t>
  </si>
  <si>
    <t>Φοιτητής                                                  (Επώνυμο, Όνομα, Όνομα Πατέρα)</t>
  </si>
  <si>
    <t>Προφορικό
10%</t>
  </si>
  <si>
    <t>Παρουσίες
10%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</si>
  <si>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</si>
  <si>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</si>
  <si>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</si>
  <si>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</si>
  <si>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</si>
  <si>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ΜΑΘΗΜΑ
A' ΕΞΑΜΗΝΟ</t>
  </si>
  <si>
    <t xml:space="preserve">ΠΑΡΑΚΑΛΩ ΚΑΝΤΕ ΕΝΑ </t>
  </si>
  <si>
    <t>ΚΛΙΚ ΣΤΟ ΚΕΛΙ</t>
  </si>
  <si>
    <t>ΑΡΙΘΜΟΣ ΜΗΤΡΩΟΥ</t>
  </si>
  <si>
    <t xml:space="preserve">ΒΑΘΜΟΛΟΓΙΑ ΜΑΘΗΜΑΤΩΝ </t>
  </si>
  <si>
    <t xml:space="preserve">ΠΛΗΚΤΡΟΛΟΓΗΣΤΕ </t>
  </si>
  <si>
    <t>ΜΑΘΗΜΑ</t>
  </si>
  <si>
    <t>ΒΑΘΜΟΣ</t>
  </si>
  <si>
    <t xml:space="preserve">ΤΟΝ ΑΡΙΘΜΟ ΜΗΤΡΩΟΥ  </t>
  </si>
  <si>
    <t xml:space="preserve">ΚΑΙ EΠEITA </t>
  </si>
  <si>
    <t>ΠΑΤΗΣΤΕ ΤΟ 'ENTER'</t>
  </si>
  <si>
    <t>ΓΕΝΙΚΟΣ ΒΑΘΜΟΣ ΕΞΑΜΗΝΟΥ</t>
  </si>
  <si>
    <t>ECTS</t>
  </si>
  <si>
    <t>ΣΥΝΟΛΟ ECTS</t>
  </si>
  <si>
    <t>ΣΥΜΒΟΥΛΕΥΤΙΚΗ ΨΥΧΟΛΟΓΙΑ ΚΑΙ ΔΙΑΤΡΟΦΗ</t>
  </si>
  <si>
    <t xml:space="preserve">EΡΕΥΝΑ ΓΙΑ PROJECT </t>
  </si>
  <si>
    <t>Βιοτεχνολογία και Γενετική Μηχανική</t>
  </si>
  <si>
    <t>ΠΡΑΚΤΙΚΗ</t>
  </si>
  <si>
    <t>Παρουσίες και Συμμετοχή 15%</t>
  </si>
  <si>
    <t>Ενδιάμεση Eξέταση 25%</t>
  </si>
  <si>
    <t>Συνέντευξη 25%</t>
  </si>
  <si>
    <t>Αντωνίου Άννα</t>
  </si>
  <si>
    <t>Γεωργίου Βανθούλα</t>
  </si>
  <si>
    <t>Καλαττά Έλενα</t>
  </si>
  <si>
    <t>Καλλινάκης Δημήτριος</t>
  </si>
  <si>
    <t>Καραγιάννης Κύπρος</t>
  </si>
  <si>
    <t>Καπάταη Αρίστη</t>
  </si>
  <si>
    <t>Λαππά Ευρυδίκη</t>
  </si>
  <si>
    <t>Μεσαρίτης Μάριος</t>
  </si>
  <si>
    <t>Μεσαρίτης Ρένος</t>
  </si>
  <si>
    <t>Σκεντέρη Άντρια</t>
  </si>
  <si>
    <t>Στυλιανού Περικτιόνη</t>
  </si>
  <si>
    <t>Φιλίππου Νικόλας</t>
  </si>
  <si>
    <t>Περιστατικά  60%</t>
  </si>
  <si>
    <t>ΒΙΟΤΕΧΝΟΛΟΓΙΑ ΚΑΙ ΓΕΝΕΤΙΚΗ ΜΗΧΑΝΙΚΗ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</si>
</sst>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1"/>
      <color indexed="12"/>
      <name val="Times New Roman"/>
      <family val="1"/>
      <charset val="161"/>
    </font>
    <font>
      <i/>
      <sz val="10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2"/>
      <color indexed="12"/>
      <name val="Times New Roman"/>
      <family val="1"/>
      <charset val="161"/>
    </font>
    <font>
      <i/>
      <sz val="11"/>
      <color theme="3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u/>
      <sz val="12"/>
      <color theme="1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sz val="9"/>
      <color theme="1"/>
      <name val="Times New Roman"/>
      <family val="1"/>
      <charset val="161"/>
    </font>
    <font>
      <sz val="11"/>
      <color rgb="FF000000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rgb="FF000000"/>
        <bgColor rgb="FFCCCCCC"/>
      </patternFill>
    </fill>
    <fill>
      <patternFill patternType="gray0625">
        <fgColor rgb="FF000000"/>
        <bgColor rgb="FFF2F2F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rgb="FFFF0000"/>
      </left>
      <right style="thick">
        <color rgb="FF66FF33"/>
      </right>
      <top style="thick">
        <color rgb="FFFF0000"/>
      </top>
      <bottom style="thick">
        <color rgb="FFFFFFFF"/>
      </bottom>
      <diagonal/>
    </border>
    <border>
      <left style="thick">
        <color rgb="FFFF0000"/>
      </left>
      <right style="thick">
        <color rgb="FF66FF33"/>
      </right>
      <top/>
      <bottom style="thick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wrapText="1"/>
    </xf>
    <xf numFmtId="164" fontId="6" fillId="0" borderId="1" xfId="1" applyNumberFormat="1" applyFont="1" applyBorder="1" applyAlignment="1">
      <alignment horizont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164" fontId="9" fillId="0" borderId="1" xfId="1" applyNumberFormat="1" applyFont="1" applyBorder="1" applyAlignment="1">
      <alignment horizontal="center" wrapText="1"/>
    </xf>
    <xf numFmtId="1" fontId="6" fillId="0" borderId="4" xfId="1" applyNumberFormat="1" applyFont="1" applyBorder="1" applyAlignment="1" applyProtection="1">
      <alignment horizontal="left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10" fillId="0" borderId="1" xfId="1" applyFont="1" applyBorder="1" applyAlignment="1">
      <alignment horizontal="center" vertical="center" wrapText="1"/>
    </xf>
    <xf numFmtId="0" fontId="0" fillId="0" borderId="1" xfId="0" applyBorder="1"/>
    <xf numFmtId="0" fontId="10" fillId="0" borderId="1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wrapText="1"/>
    </xf>
    <xf numFmtId="164" fontId="6" fillId="0" borderId="5" xfId="1" applyNumberFormat="1" applyFont="1" applyBorder="1" applyAlignment="1">
      <alignment horizontal="center" wrapText="1"/>
    </xf>
    <xf numFmtId="1" fontId="8" fillId="2" borderId="5" xfId="1" applyNumberFormat="1" applyFont="1" applyFill="1" applyBorder="1" applyAlignment="1" applyProtection="1">
      <alignment horizontal="center" wrapText="1"/>
      <protection locked="0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164" fontId="6" fillId="0" borderId="1" xfId="1" applyNumberFormat="1" applyFont="1" applyBorder="1" applyAlignment="1" applyProtection="1">
      <alignment horizontal="center" wrapText="1"/>
    </xf>
    <xf numFmtId="164" fontId="9" fillId="0" borderId="1" xfId="1" applyNumberFormat="1" applyFont="1" applyBorder="1" applyAlignment="1" applyProtection="1">
      <alignment horizontal="center" wrapText="1"/>
    </xf>
    <xf numFmtId="1" fontId="6" fillId="0" borderId="4" xfId="1" applyNumberFormat="1" applyFont="1" applyBorder="1" applyAlignment="1" applyProtection="1">
      <alignment horizontal="left" wrapText="1"/>
    </xf>
    <xf numFmtId="0" fontId="12" fillId="0" borderId="0" xfId="0" applyFont="1"/>
    <xf numFmtId="0" fontId="0" fillId="0" borderId="6" xfId="0" applyBorder="1"/>
    <xf numFmtId="0" fontId="0" fillId="0" borderId="0" xfId="0" applyBorder="1"/>
    <xf numFmtId="0" fontId="13" fillId="0" borderId="0" xfId="0" applyFont="1"/>
    <xf numFmtId="0" fontId="14" fillId="0" borderId="0" xfId="0" applyFont="1"/>
    <xf numFmtId="0" fontId="0" fillId="0" borderId="0" xfId="0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6" fillId="0" borderId="0" xfId="0" applyFont="1" applyBorder="1" applyAlignment="1"/>
    <xf numFmtId="0" fontId="17" fillId="4" borderId="12" xfId="0" applyFont="1" applyFill="1" applyBorder="1" applyAlignment="1">
      <alignment horizontal="center" wrapText="1"/>
    </xf>
    <xf numFmtId="0" fontId="17" fillId="5" borderId="13" xfId="0" applyFont="1" applyFill="1" applyBorder="1" applyAlignment="1">
      <alignment horizontal="center" wrapText="1"/>
    </xf>
    <xf numFmtId="0" fontId="17" fillId="4" borderId="13" xfId="0" applyFont="1" applyFill="1" applyBorder="1" applyAlignment="1">
      <alignment horizontal="center" wrapText="1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/>
    <xf numFmtId="0" fontId="18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vertical="top" wrapText="1"/>
    </xf>
    <xf numFmtId="0" fontId="18" fillId="0" borderId="16" xfId="0" applyFont="1" applyBorder="1" applyAlignment="1">
      <alignment horizontal="center" wrapText="1"/>
    </xf>
    <xf numFmtId="0" fontId="18" fillId="0" borderId="17" xfId="0" applyFont="1" applyBorder="1" applyAlignment="1">
      <alignment vertical="top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  <xf numFmtId="1" fontId="12" fillId="0" borderId="7" xfId="0" applyNumberFormat="1" applyFont="1" applyBorder="1" applyAlignment="1">
      <alignment horizontal="center"/>
    </xf>
    <xf numFmtId="1" fontId="12" fillId="0" borderId="10" xfId="0" applyNumberFormat="1" applyFont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6" fillId="0" borderId="2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2" fontId="12" fillId="0" borderId="2" xfId="0" applyNumberFormat="1" applyFont="1" applyBorder="1" applyAlignment="1">
      <alignment horizontal="center"/>
    </xf>
    <xf numFmtId="2" fontId="12" fillId="0" borderId="9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</cellXfs>
  <cellStyles count="2">
    <cellStyle name="Normal" xfId="0" builtinId="0"/>
    <cellStyle name="Normal_Sheet1" xfId="1"/>
  </cellStyles>
  <dxfs count="21"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384810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3" name="Text Box 20"/>
        <xdr:cNvSpPr txBox="1">
          <a:spLocks noChangeArrowheads="1"/>
        </xdr:cNvSpPr>
      </xdr:nvSpPr>
      <xdr:spPr bwMode="auto">
        <a:xfrm>
          <a:off x="42195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4" name="Text Box 21"/>
        <xdr:cNvSpPr txBox="1">
          <a:spLocks noChangeArrowheads="1"/>
        </xdr:cNvSpPr>
      </xdr:nvSpPr>
      <xdr:spPr bwMode="auto">
        <a:xfrm>
          <a:off x="4552950" y="1371600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5" name="Text Box 22"/>
        <xdr:cNvSpPr txBox="1">
          <a:spLocks noChangeArrowheads="1"/>
        </xdr:cNvSpPr>
      </xdr:nvSpPr>
      <xdr:spPr bwMode="auto">
        <a:xfrm>
          <a:off x="492442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" name="Text Box 23"/>
        <xdr:cNvSpPr txBox="1">
          <a:spLocks noChangeArrowheads="1"/>
        </xdr:cNvSpPr>
      </xdr:nvSpPr>
      <xdr:spPr bwMode="auto">
        <a:xfrm>
          <a:off x="5257800" y="1371600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7" name="Text Box 24"/>
        <xdr:cNvSpPr txBox="1">
          <a:spLocks noChangeArrowheads="1"/>
        </xdr:cNvSpPr>
      </xdr:nvSpPr>
      <xdr:spPr bwMode="auto">
        <a:xfrm>
          <a:off x="56292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8" name="Text Box 27"/>
        <xdr:cNvSpPr txBox="1">
          <a:spLocks noChangeArrowheads="1"/>
        </xdr:cNvSpPr>
      </xdr:nvSpPr>
      <xdr:spPr bwMode="auto">
        <a:xfrm>
          <a:off x="5962650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42195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4552950" y="1371600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4933950" y="1371600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525780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5657850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5962650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18" name="Text Box 42"/>
        <xdr:cNvSpPr txBox="1">
          <a:spLocks noChangeArrowheads="1"/>
        </xdr:cNvSpPr>
      </xdr:nvSpPr>
      <xdr:spPr bwMode="auto">
        <a:xfrm>
          <a:off x="4229100" y="1371600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19" name="Text Box 43"/>
        <xdr:cNvSpPr txBox="1">
          <a:spLocks noChangeArrowheads="1"/>
        </xdr:cNvSpPr>
      </xdr:nvSpPr>
      <xdr:spPr bwMode="auto">
        <a:xfrm>
          <a:off x="4552950" y="1371600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21" name="Text Box 62"/>
        <xdr:cNvSpPr txBox="1">
          <a:spLocks noChangeArrowheads="1"/>
        </xdr:cNvSpPr>
      </xdr:nvSpPr>
      <xdr:spPr bwMode="auto">
        <a:xfrm>
          <a:off x="5991225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22" name="Text Box 63"/>
        <xdr:cNvSpPr txBox="1">
          <a:spLocks noChangeArrowheads="1"/>
        </xdr:cNvSpPr>
      </xdr:nvSpPr>
      <xdr:spPr bwMode="auto">
        <a:xfrm>
          <a:off x="6438900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23" name="Line 64"/>
        <xdr:cNvSpPr>
          <a:spLocks noChangeShapeType="1"/>
        </xdr:cNvSpPr>
      </xdr:nvSpPr>
      <xdr:spPr bwMode="auto">
        <a:xfrm flipV="1">
          <a:off x="4191000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24" name="Line 65"/>
        <xdr:cNvSpPr>
          <a:spLocks noChangeShapeType="1"/>
        </xdr:cNvSpPr>
      </xdr:nvSpPr>
      <xdr:spPr bwMode="auto">
        <a:xfrm flipV="1">
          <a:off x="4895850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5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26" name="Line 68"/>
        <xdr:cNvSpPr>
          <a:spLocks noChangeShapeType="1"/>
        </xdr:cNvSpPr>
      </xdr:nvSpPr>
      <xdr:spPr bwMode="auto">
        <a:xfrm flipV="1">
          <a:off x="6372225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714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716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1718" name="Line 24"/>
        <xdr:cNvSpPr>
          <a:spLocks noChangeShapeType="1"/>
        </xdr:cNvSpPr>
      </xdr:nvSpPr>
      <xdr:spPr bwMode="auto">
        <a:xfrm flipV="1">
          <a:off x="5600700" y="15849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1720" name="Line 548"/>
        <xdr:cNvSpPr>
          <a:spLocks noChangeShapeType="1"/>
        </xdr:cNvSpPr>
      </xdr:nvSpPr>
      <xdr:spPr bwMode="auto">
        <a:xfrm flipV="1">
          <a:off x="5600700" y="15849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30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32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34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48" name="Line 24"/>
        <xdr:cNvSpPr>
          <a:spLocks noChangeShapeType="1"/>
        </xdr:cNvSpPr>
      </xdr:nvSpPr>
      <xdr:spPr bwMode="auto">
        <a:xfrm flipV="1">
          <a:off x="5724525" y="15935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50" name="Line 548"/>
        <xdr:cNvSpPr>
          <a:spLocks noChangeShapeType="1"/>
        </xdr:cNvSpPr>
      </xdr:nvSpPr>
      <xdr:spPr bwMode="auto">
        <a:xfrm flipV="1">
          <a:off x="5724525" y="15935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2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4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6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8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0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2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4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7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8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8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4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6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4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6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2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2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2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2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2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3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3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3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3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1352550</xdr:rowOff>
    </xdr:from>
    <xdr:to>
      <xdr:col>27</xdr:col>
      <xdr:colOff>0</xdr:colOff>
      <xdr:row>1</xdr:row>
      <xdr:rowOff>9525</xdr:rowOff>
    </xdr:to>
    <xdr:sp macro="" textlink="">
      <xdr:nvSpPr>
        <xdr:cNvPr id="23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23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1352550</xdr:rowOff>
    </xdr:from>
    <xdr:to>
      <xdr:col>27</xdr:col>
      <xdr:colOff>0</xdr:colOff>
      <xdr:row>1</xdr:row>
      <xdr:rowOff>9525</xdr:rowOff>
    </xdr:to>
    <xdr:sp macro="" textlink="">
      <xdr:nvSpPr>
        <xdr:cNvPr id="24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24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1352550</xdr:rowOff>
    </xdr:from>
    <xdr:to>
      <xdr:col>27</xdr:col>
      <xdr:colOff>0</xdr:colOff>
      <xdr:row>1</xdr:row>
      <xdr:rowOff>9525</xdr:rowOff>
    </xdr:to>
    <xdr:sp macro="" textlink="">
      <xdr:nvSpPr>
        <xdr:cNvPr id="24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24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1352550</xdr:rowOff>
    </xdr:from>
    <xdr:to>
      <xdr:col>27</xdr:col>
      <xdr:colOff>0</xdr:colOff>
      <xdr:row>1</xdr:row>
      <xdr:rowOff>9525</xdr:rowOff>
    </xdr:to>
    <xdr:sp macro="" textlink="">
      <xdr:nvSpPr>
        <xdr:cNvPr id="244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245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1352550</xdr:rowOff>
    </xdr:from>
    <xdr:to>
      <xdr:col>27</xdr:col>
      <xdr:colOff>0</xdr:colOff>
      <xdr:row>1</xdr:row>
      <xdr:rowOff>9525</xdr:rowOff>
    </xdr:to>
    <xdr:sp macro="" textlink="">
      <xdr:nvSpPr>
        <xdr:cNvPr id="246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247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1352550</xdr:rowOff>
    </xdr:from>
    <xdr:to>
      <xdr:col>27</xdr:col>
      <xdr:colOff>0</xdr:colOff>
      <xdr:row>1</xdr:row>
      <xdr:rowOff>9525</xdr:rowOff>
    </xdr:to>
    <xdr:sp macro="" textlink="">
      <xdr:nvSpPr>
        <xdr:cNvPr id="24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24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1352550</xdr:rowOff>
    </xdr:from>
    <xdr:to>
      <xdr:col>27</xdr:col>
      <xdr:colOff>0</xdr:colOff>
      <xdr:row>1</xdr:row>
      <xdr:rowOff>9525</xdr:rowOff>
    </xdr:to>
    <xdr:sp macro="" textlink="">
      <xdr:nvSpPr>
        <xdr:cNvPr id="25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25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1352550</xdr:rowOff>
    </xdr:from>
    <xdr:to>
      <xdr:col>27</xdr:col>
      <xdr:colOff>0</xdr:colOff>
      <xdr:row>1</xdr:row>
      <xdr:rowOff>9525</xdr:rowOff>
    </xdr:to>
    <xdr:sp macro="" textlink="">
      <xdr:nvSpPr>
        <xdr:cNvPr id="25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25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1352550</xdr:rowOff>
    </xdr:from>
    <xdr:to>
      <xdr:col>27</xdr:col>
      <xdr:colOff>0</xdr:colOff>
      <xdr:row>1</xdr:row>
      <xdr:rowOff>9525</xdr:rowOff>
    </xdr:to>
    <xdr:sp macro="" textlink="">
      <xdr:nvSpPr>
        <xdr:cNvPr id="254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255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1352550</xdr:rowOff>
    </xdr:from>
    <xdr:to>
      <xdr:col>27</xdr:col>
      <xdr:colOff>0</xdr:colOff>
      <xdr:row>1</xdr:row>
      <xdr:rowOff>9525</xdr:rowOff>
    </xdr:to>
    <xdr:sp macro="" textlink="">
      <xdr:nvSpPr>
        <xdr:cNvPr id="256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257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1352550</xdr:rowOff>
    </xdr:from>
    <xdr:to>
      <xdr:col>27</xdr:col>
      <xdr:colOff>0</xdr:colOff>
      <xdr:row>1</xdr:row>
      <xdr:rowOff>9525</xdr:rowOff>
    </xdr:to>
    <xdr:sp macro="" textlink="">
      <xdr:nvSpPr>
        <xdr:cNvPr id="25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25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1352550</xdr:rowOff>
    </xdr:from>
    <xdr:to>
      <xdr:col>27</xdr:col>
      <xdr:colOff>0</xdr:colOff>
      <xdr:row>1</xdr:row>
      <xdr:rowOff>9525</xdr:rowOff>
    </xdr:to>
    <xdr:sp macro="" textlink="">
      <xdr:nvSpPr>
        <xdr:cNvPr id="26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26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1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12" name="Line 68"/>
        <xdr:cNvSpPr>
          <a:spLocks noChangeShapeType="1"/>
        </xdr:cNvSpPr>
      </xdr:nvSpPr>
      <xdr:spPr bwMode="auto">
        <a:xfrm flipV="1">
          <a:off x="657606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0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0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0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0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0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50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50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0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0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0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5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5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5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5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5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4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4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4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4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4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7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3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1533525</xdr:rowOff>
    </xdr:from>
    <xdr:to>
      <xdr:col>20</xdr:col>
      <xdr:colOff>0</xdr:colOff>
      <xdr:row>1</xdr:row>
      <xdr:rowOff>0</xdr:rowOff>
    </xdr:to>
    <xdr:sp macro="" textlink="">
      <xdr:nvSpPr>
        <xdr:cNvPr id="674" name="Line 68"/>
        <xdr:cNvSpPr>
          <a:spLocks noChangeShapeType="1"/>
        </xdr:cNvSpPr>
      </xdr:nvSpPr>
      <xdr:spPr bwMode="auto">
        <a:xfrm flipV="1">
          <a:off x="657606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8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8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8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8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8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0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0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0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0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0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1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1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1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1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1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2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72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72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72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72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73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73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73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73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73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74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74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74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74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74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75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75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75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75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75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76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76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76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76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76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77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77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77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77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77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78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78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78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78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78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79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79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79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79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79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80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80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80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80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80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81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81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81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81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81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82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82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82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82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82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83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83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83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83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83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84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84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84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84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84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85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85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85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85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85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86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86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86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86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86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87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87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87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87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87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88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88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88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88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88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89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89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89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89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89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0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0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0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0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0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1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1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1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1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1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2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2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2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2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2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3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3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3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3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3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4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4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4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4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4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5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5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5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5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5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7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7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7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7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7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8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8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8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8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8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9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9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9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9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9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00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00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00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00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00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1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1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1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1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1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2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2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2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2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2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3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3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1034" name="Text Box 33"/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0</xdr:colOff>
      <xdr:row>0</xdr:row>
      <xdr:rowOff>1257300</xdr:rowOff>
    </xdr:from>
    <xdr:to>
      <xdr:col>27</xdr:col>
      <xdr:colOff>0</xdr:colOff>
      <xdr:row>1</xdr:row>
      <xdr:rowOff>7620</xdr:rowOff>
    </xdr:to>
    <xdr:sp macro="" textlink="">
      <xdr:nvSpPr>
        <xdr:cNvPr id="103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03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1257300</xdr:rowOff>
    </xdr:from>
    <xdr:to>
      <xdr:col>27</xdr:col>
      <xdr:colOff>0</xdr:colOff>
      <xdr:row>1</xdr:row>
      <xdr:rowOff>7620</xdr:rowOff>
    </xdr:to>
    <xdr:sp macro="" textlink="">
      <xdr:nvSpPr>
        <xdr:cNvPr id="103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03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1257300</xdr:rowOff>
    </xdr:from>
    <xdr:to>
      <xdr:col>27</xdr:col>
      <xdr:colOff>0</xdr:colOff>
      <xdr:row>1</xdr:row>
      <xdr:rowOff>7620</xdr:rowOff>
    </xdr:to>
    <xdr:sp macro="" textlink="">
      <xdr:nvSpPr>
        <xdr:cNvPr id="103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04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1257300</xdr:rowOff>
    </xdr:from>
    <xdr:to>
      <xdr:col>27</xdr:col>
      <xdr:colOff>0</xdr:colOff>
      <xdr:row>1</xdr:row>
      <xdr:rowOff>7620</xdr:rowOff>
    </xdr:to>
    <xdr:sp macro="" textlink="">
      <xdr:nvSpPr>
        <xdr:cNvPr id="104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04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1257300</xdr:rowOff>
    </xdr:from>
    <xdr:to>
      <xdr:col>27</xdr:col>
      <xdr:colOff>0</xdr:colOff>
      <xdr:row>1</xdr:row>
      <xdr:rowOff>7620</xdr:rowOff>
    </xdr:to>
    <xdr:sp macro="" textlink="">
      <xdr:nvSpPr>
        <xdr:cNvPr id="104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04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1257300</xdr:rowOff>
    </xdr:from>
    <xdr:to>
      <xdr:col>27</xdr:col>
      <xdr:colOff>0</xdr:colOff>
      <xdr:row>1</xdr:row>
      <xdr:rowOff>7620</xdr:rowOff>
    </xdr:to>
    <xdr:sp macro="" textlink="">
      <xdr:nvSpPr>
        <xdr:cNvPr id="104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04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1257300</xdr:rowOff>
    </xdr:from>
    <xdr:to>
      <xdr:col>27</xdr:col>
      <xdr:colOff>0</xdr:colOff>
      <xdr:row>1</xdr:row>
      <xdr:rowOff>7620</xdr:rowOff>
    </xdr:to>
    <xdr:sp macro="" textlink="">
      <xdr:nvSpPr>
        <xdr:cNvPr id="104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04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1257300</xdr:rowOff>
    </xdr:from>
    <xdr:to>
      <xdr:col>27</xdr:col>
      <xdr:colOff>0</xdr:colOff>
      <xdr:row>1</xdr:row>
      <xdr:rowOff>7620</xdr:rowOff>
    </xdr:to>
    <xdr:sp macro="" textlink="">
      <xdr:nvSpPr>
        <xdr:cNvPr id="104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05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1257300</xdr:rowOff>
    </xdr:from>
    <xdr:to>
      <xdr:col>27</xdr:col>
      <xdr:colOff>0</xdr:colOff>
      <xdr:row>1</xdr:row>
      <xdr:rowOff>7620</xdr:rowOff>
    </xdr:to>
    <xdr:sp macro="" textlink="">
      <xdr:nvSpPr>
        <xdr:cNvPr id="105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05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1257300</xdr:rowOff>
    </xdr:from>
    <xdr:to>
      <xdr:col>27</xdr:col>
      <xdr:colOff>0</xdr:colOff>
      <xdr:row>1</xdr:row>
      <xdr:rowOff>7620</xdr:rowOff>
    </xdr:to>
    <xdr:sp macro="" textlink="">
      <xdr:nvSpPr>
        <xdr:cNvPr id="105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05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1257300</xdr:rowOff>
    </xdr:from>
    <xdr:to>
      <xdr:col>27</xdr:col>
      <xdr:colOff>0</xdr:colOff>
      <xdr:row>1</xdr:row>
      <xdr:rowOff>7620</xdr:rowOff>
    </xdr:to>
    <xdr:sp macro="" textlink="">
      <xdr:nvSpPr>
        <xdr:cNvPr id="105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05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1257300</xdr:rowOff>
    </xdr:from>
    <xdr:to>
      <xdr:col>27</xdr:col>
      <xdr:colOff>0</xdr:colOff>
      <xdr:row>1</xdr:row>
      <xdr:rowOff>7620</xdr:rowOff>
    </xdr:to>
    <xdr:sp macro="" textlink="">
      <xdr:nvSpPr>
        <xdr:cNvPr id="105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05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1257300</xdr:rowOff>
    </xdr:from>
    <xdr:to>
      <xdr:col>27</xdr:col>
      <xdr:colOff>0</xdr:colOff>
      <xdr:row>1</xdr:row>
      <xdr:rowOff>7620</xdr:rowOff>
    </xdr:to>
    <xdr:sp macro="" textlink="">
      <xdr:nvSpPr>
        <xdr:cNvPr id="105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06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1257300</xdr:rowOff>
    </xdr:from>
    <xdr:to>
      <xdr:col>27</xdr:col>
      <xdr:colOff>0</xdr:colOff>
      <xdr:row>1</xdr:row>
      <xdr:rowOff>7620</xdr:rowOff>
    </xdr:to>
    <xdr:sp macro="" textlink="">
      <xdr:nvSpPr>
        <xdr:cNvPr id="106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06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1257300</xdr:rowOff>
    </xdr:from>
    <xdr:to>
      <xdr:col>27</xdr:col>
      <xdr:colOff>0</xdr:colOff>
      <xdr:row>1</xdr:row>
      <xdr:rowOff>7620</xdr:rowOff>
    </xdr:to>
    <xdr:sp macro="" textlink="">
      <xdr:nvSpPr>
        <xdr:cNvPr id="106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06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1257300</xdr:rowOff>
    </xdr:from>
    <xdr:to>
      <xdr:col>27</xdr:col>
      <xdr:colOff>0</xdr:colOff>
      <xdr:row>1</xdr:row>
      <xdr:rowOff>7620</xdr:rowOff>
    </xdr:to>
    <xdr:sp macro="" textlink="">
      <xdr:nvSpPr>
        <xdr:cNvPr id="106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06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1257300</xdr:rowOff>
    </xdr:from>
    <xdr:to>
      <xdr:col>27</xdr:col>
      <xdr:colOff>0</xdr:colOff>
      <xdr:row>1</xdr:row>
      <xdr:rowOff>7620</xdr:rowOff>
    </xdr:to>
    <xdr:sp macro="" textlink="">
      <xdr:nvSpPr>
        <xdr:cNvPr id="106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06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1257300</xdr:rowOff>
    </xdr:from>
    <xdr:to>
      <xdr:col>27</xdr:col>
      <xdr:colOff>0</xdr:colOff>
      <xdr:row>1</xdr:row>
      <xdr:rowOff>7620</xdr:rowOff>
    </xdr:to>
    <xdr:sp macro="" textlink="">
      <xdr:nvSpPr>
        <xdr:cNvPr id="106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07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1257300</xdr:rowOff>
    </xdr:from>
    <xdr:to>
      <xdr:col>27</xdr:col>
      <xdr:colOff>0</xdr:colOff>
      <xdr:row>1</xdr:row>
      <xdr:rowOff>7620</xdr:rowOff>
    </xdr:to>
    <xdr:sp macro="" textlink="">
      <xdr:nvSpPr>
        <xdr:cNvPr id="107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07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1257300</xdr:rowOff>
    </xdr:from>
    <xdr:to>
      <xdr:col>27</xdr:col>
      <xdr:colOff>0</xdr:colOff>
      <xdr:row>1</xdr:row>
      <xdr:rowOff>7620</xdr:rowOff>
    </xdr:to>
    <xdr:sp macro="" textlink="">
      <xdr:nvSpPr>
        <xdr:cNvPr id="107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07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1257300</xdr:rowOff>
    </xdr:from>
    <xdr:to>
      <xdr:col>27</xdr:col>
      <xdr:colOff>0</xdr:colOff>
      <xdr:row>1</xdr:row>
      <xdr:rowOff>7620</xdr:rowOff>
    </xdr:to>
    <xdr:sp macro="" textlink="">
      <xdr:nvSpPr>
        <xdr:cNvPr id="107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07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1257300</xdr:rowOff>
    </xdr:from>
    <xdr:to>
      <xdr:col>27</xdr:col>
      <xdr:colOff>0</xdr:colOff>
      <xdr:row>1</xdr:row>
      <xdr:rowOff>7620</xdr:rowOff>
    </xdr:to>
    <xdr:sp macro="" textlink="">
      <xdr:nvSpPr>
        <xdr:cNvPr id="107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07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1257300</xdr:rowOff>
    </xdr:from>
    <xdr:to>
      <xdr:col>27</xdr:col>
      <xdr:colOff>0</xdr:colOff>
      <xdr:row>1</xdr:row>
      <xdr:rowOff>7620</xdr:rowOff>
    </xdr:to>
    <xdr:sp macro="" textlink="">
      <xdr:nvSpPr>
        <xdr:cNvPr id="107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08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1257300</xdr:rowOff>
    </xdr:from>
    <xdr:to>
      <xdr:col>27</xdr:col>
      <xdr:colOff>0</xdr:colOff>
      <xdr:row>1</xdr:row>
      <xdr:rowOff>7620</xdr:rowOff>
    </xdr:to>
    <xdr:sp macro="" textlink="">
      <xdr:nvSpPr>
        <xdr:cNvPr id="108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08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1546860</xdr:rowOff>
    </xdr:from>
    <xdr:to>
      <xdr:col>27</xdr:col>
      <xdr:colOff>0</xdr:colOff>
      <xdr:row>2</xdr:row>
      <xdr:rowOff>7620</xdr:rowOff>
    </xdr:to>
    <xdr:sp macro="" textlink="">
      <xdr:nvSpPr>
        <xdr:cNvPr id="1083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084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1546860</xdr:rowOff>
    </xdr:from>
    <xdr:to>
      <xdr:col>27</xdr:col>
      <xdr:colOff>0</xdr:colOff>
      <xdr:row>2</xdr:row>
      <xdr:rowOff>7620</xdr:rowOff>
    </xdr:to>
    <xdr:sp macro="" textlink="">
      <xdr:nvSpPr>
        <xdr:cNvPr id="1085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086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1546860</xdr:rowOff>
    </xdr:from>
    <xdr:to>
      <xdr:col>27</xdr:col>
      <xdr:colOff>0</xdr:colOff>
      <xdr:row>2</xdr:row>
      <xdr:rowOff>7620</xdr:rowOff>
    </xdr:to>
    <xdr:sp macro="" textlink="">
      <xdr:nvSpPr>
        <xdr:cNvPr id="1087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088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1546860</xdr:rowOff>
    </xdr:from>
    <xdr:to>
      <xdr:col>27</xdr:col>
      <xdr:colOff>0</xdr:colOff>
      <xdr:row>2</xdr:row>
      <xdr:rowOff>7620</xdr:rowOff>
    </xdr:to>
    <xdr:sp macro="" textlink="">
      <xdr:nvSpPr>
        <xdr:cNvPr id="1089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090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1546860</xdr:rowOff>
    </xdr:from>
    <xdr:to>
      <xdr:col>27</xdr:col>
      <xdr:colOff>0</xdr:colOff>
      <xdr:row>2</xdr:row>
      <xdr:rowOff>7620</xdr:rowOff>
    </xdr:to>
    <xdr:sp macro="" textlink="">
      <xdr:nvSpPr>
        <xdr:cNvPr id="1091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092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1546860</xdr:rowOff>
    </xdr:from>
    <xdr:to>
      <xdr:col>27</xdr:col>
      <xdr:colOff>0</xdr:colOff>
      <xdr:row>2</xdr:row>
      <xdr:rowOff>7620</xdr:rowOff>
    </xdr:to>
    <xdr:sp macro="" textlink="">
      <xdr:nvSpPr>
        <xdr:cNvPr id="1093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094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1546860</xdr:rowOff>
    </xdr:from>
    <xdr:to>
      <xdr:col>27</xdr:col>
      <xdr:colOff>0</xdr:colOff>
      <xdr:row>2</xdr:row>
      <xdr:rowOff>7620</xdr:rowOff>
    </xdr:to>
    <xdr:sp macro="" textlink="">
      <xdr:nvSpPr>
        <xdr:cNvPr id="1095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096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1546860</xdr:rowOff>
    </xdr:from>
    <xdr:to>
      <xdr:col>27</xdr:col>
      <xdr:colOff>0</xdr:colOff>
      <xdr:row>2</xdr:row>
      <xdr:rowOff>7620</xdr:rowOff>
    </xdr:to>
    <xdr:sp macro="" textlink="">
      <xdr:nvSpPr>
        <xdr:cNvPr id="1097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098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1546860</xdr:rowOff>
    </xdr:from>
    <xdr:to>
      <xdr:col>27</xdr:col>
      <xdr:colOff>0</xdr:colOff>
      <xdr:row>2</xdr:row>
      <xdr:rowOff>7620</xdr:rowOff>
    </xdr:to>
    <xdr:sp macro="" textlink="">
      <xdr:nvSpPr>
        <xdr:cNvPr id="1099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100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1546860</xdr:rowOff>
    </xdr:from>
    <xdr:to>
      <xdr:col>27</xdr:col>
      <xdr:colOff>0</xdr:colOff>
      <xdr:row>2</xdr:row>
      <xdr:rowOff>7620</xdr:rowOff>
    </xdr:to>
    <xdr:sp macro="" textlink="">
      <xdr:nvSpPr>
        <xdr:cNvPr id="1101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102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1546860</xdr:rowOff>
    </xdr:from>
    <xdr:to>
      <xdr:col>27</xdr:col>
      <xdr:colOff>0</xdr:colOff>
      <xdr:row>2</xdr:row>
      <xdr:rowOff>7620</xdr:rowOff>
    </xdr:to>
    <xdr:sp macro="" textlink="">
      <xdr:nvSpPr>
        <xdr:cNvPr id="1103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104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1546860</xdr:rowOff>
    </xdr:from>
    <xdr:to>
      <xdr:col>27</xdr:col>
      <xdr:colOff>0</xdr:colOff>
      <xdr:row>2</xdr:row>
      <xdr:rowOff>7620</xdr:rowOff>
    </xdr:to>
    <xdr:sp macro="" textlink="">
      <xdr:nvSpPr>
        <xdr:cNvPr id="1105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106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1546860</xdr:rowOff>
    </xdr:from>
    <xdr:to>
      <xdr:col>27</xdr:col>
      <xdr:colOff>0</xdr:colOff>
      <xdr:row>2</xdr:row>
      <xdr:rowOff>7620</xdr:rowOff>
    </xdr:to>
    <xdr:sp macro="" textlink="">
      <xdr:nvSpPr>
        <xdr:cNvPr id="1107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108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1546860</xdr:rowOff>
    </xdr:from>
    <xdr:to>
      <xdr:col>27</xdr:col>
      <xdr:colOff>0</xdr:colOff>
      <xdr:row>2</xdr:row>
      <xdr:rowOff>7620</xdr:rowOff>
    </xdr:to>
    <xdr:sp macro="" textlink="">
      <xdr:nvSpPr>
        <xdr:cNvPr id="1109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110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1546860</xdr:rowOff>
    </xdr:from>
    <xdr:to>
      <xdr:col>27</xdr:col>
      <xdr:colOff>0</xdr:colOff>
      <xdr:row>2</xdr:row>
      <xdr:rowOff>7620</xdr:rowOff>
    </xdr:to>
    <xdr:sp macro="" textlink="">
      <xdr:nvSpPr>
        <xdr:cNvPr id="1111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112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1546860</xdr:rowOff>
    </xdr:from>
    <xdr:to>
      <xdr:col>27</xdr:col>
      <xdr:colOff>0</xdr:colOff>
      <xdr:row>2</xdr:row>
      <xdr:rowOff>7620</xdr:rowOff>
    </xdr:to>
    <xdr:sp macro="" textlink="">
      <xdr:nvSpPr>
        <xdr:cNvPr id="1113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114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1546860</xdr:rowOff>
    </xdr:from>
    <xdr:to>
      <xdr:col>27</xdr:col>
      <xdr:colOff>0</xdr:colOff>
      <xdr:row>2</xdr:row>
      <xdr:rowOff>7620</xdr:rowOff>
    </xdr:to>
    <xdr:sp macro="" textlink="">
      <xdr:nvSpPr>
        <xdr:cNvPr id="1115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116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1546860</xdr:rowOff>
    </xdr:from>
    <xdr:to>
      <xdr:col>27</xdr:col>
      <xdr:colOff>0</xdr:colOff>
      <xdr:row>2</xdr:row>
      <xdr:rowOff>7620</xdr:rowOff>
    </xdr:to>
    <xdr:sp macro="" textlink="">
      <xdr:nvSpPr>
        <xdr:cNvPr id="1117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118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1546860</xdr:rowOff>
    </xdr:from>
    <xdr:to>
      <xdr:col>27</xdr:col>
      <xdr:colOff>0</xdr:colOff>
      <xdr:row>2</xdr:row>
      <xdr:rowOff>7620</xdr:rowOff>
    </xdr:to>
    <xdr:sp macro="" textlink="">
      <xdr:nvSpPr>
        <xdr:cNvPr id="1119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120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1546860</xdr:rowOff>
    </xdr:from>
    <xdr:to>
      <xdr:col>27</xdr:col>
      <xdr:colOff>0</xdr:colOff>
      <xdr:row>2</xdr:row>
      <xdr:rowOff>7620</xdr:rowOff>
    </xdr:to>
    <xdr:sp macro="" textlink="">
      <xdr:nvSpPr>
        <xdr:cNvPr id="1121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122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1546860</xdr:rowOff>
    </xdr:from>
    <xdr:to>
      <xdr:col>27</xdr:col>
      <xdr:colOff>0</xdr:colOff>
      <xdr:row>2</xdr:row>
      <xdr:rowOff>7620</xdr:rowOff>
    </xdr:to>
    <xdr:sp macro="" textlink="">
      <xdr:nvSpPr>
        <xdr:cNvPr id="1123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124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1546860</xdr:rowOff>
    </xdr:from>
    <xdr:to>
      <xdr:col>27</xdr:col>
      <xdr:colOff>0</xdr:colOff>
      <xdr:row>2</xdr:row>
      <xdr:rowOff>7620</xdr:rowOff>
    </xdr:to>
    <xdr:sp macro="" textlink="">
      <xdr:nvSpPr>
        <xdr:cNvPr id="1125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126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1546860</xdr:rowOff>
    </xdr:from>
    <xdr:to>
      <xdr:col>27</xdr:col>
      <xdr:colOff>0</xdr:colOff>
      <xdr:row>2</xdr:row>
      <xdr:rowOff>7620</xdr:rowOff>
    </xdr:to>
    <xdr:sp macro="" textlink="">
      <xdr:nvSpPr>
        <xdr:cNvPr id="1127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128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</xdr:row>
      <xdr:rowOff>1546860</xdr:rowOff>
    </xdr:from>
    <xdr:to>
      <xdr:col>27</xdr:col>
      <xdr:colOff>0</xdr:colOff>
      <xdr:row>2</xdr:row>
      <xdr:rowOff>7620</xdr:rowOff>
    </xdr:to>
    <xdr:sp macro="" textlink="">
      <xdr:nvSpPr>
        <xdr:cNvPr id="1129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130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1546860</xdr:rowOff>
    </xdr:from>
    <xdr:to>
      <xdr:col>27</xdr:col>
      <xdr:colOff>0</xdr:colOff>
      <xdr:row>3</xdr:row>
      <xdr:rowOff>7620</xdr:rowOff>
    </xdr:to>
    <xdr:sp macro="" textlink="">
      <xdr:nvSpPr>
        <xdr:cNvPr id="1131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132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1546860</xdr:rowOff>
    </xdr:from>
    <xdr:to>
      <xdr:col>27</xdr:col>
      <xdr:colOff>0</xdr:colOff>
      <xdr:row>3</xdr:row>
      <xdr:rowOff>7620</xdr:rowOff>
    </xdr:to>
    <xdr:sp macro="" textlink="">
      <xdr:nvSpPr>
        <xdr:cNvPr id="1133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134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1546860</xdr:rowOff>
    </xdr:from>
    <xdr:to>
      <xdr:col>27</xdr:col>
      <xdr:colOff>0</xdr:colOff>
      <xdr:row>3</xdr:row>
      <xdr:rowOff>7620</xdr:rowOff>
    </xdr:to>
    <xdr:sp macro="" textlink="">
      <xdr:nvSpPr>
        <xdr:cNvPr id="1135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136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1546860</xdr:rowOff>
    </xdr:from>
    <xdr:to>
      <xdr:col>27</xdr:col>
      <xdr:colOff>0</xdr:colOff>
      <xdr:row>3</xdr:row>
      <xdr:rowOff>7620</xdr:rowOff>
    </xdr:to>
    <xdr:sp macro="" textlink="">
      <xdr:nvSpPr>
        <xdr:cNvPr id="1137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138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1546860</xdr:rowOff>
    </xdr:from>
    <xdr:to>
      <xdr:col>27</xdr:col>
      <xdr:colOff>0</xdr:colOff>
      <xdr:row>3</xdr:row>
      <xdr:rowOff>7620</xdr:rowOff>
    </xdr:to>
    <xdr:sp macro="" textlink="">
      <xdr:nvSpPr>
        <xdr:cNvPr id="1139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140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1546860</xdr:rowOff>
    </xdr:from>
    <xdr:to>
      <xdr:col>27</xdr:col>
      <xdr:colOff>0</xdr:colOff>
      <xdr:row>3</xdr:row>
      <xdr:rowOff>7620</xdr:rowOff>
    </xdr:to>
    <xdr:sp macro="" textlink="">
      <xdr:nvSpPr>
        <xdr:cNvPr id="1141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142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1546860</xdr:rowOff>
    </xdr:from>
    <xdr:to>
      <xdr:col>27</xdr:col>
      <xdr:colOff>0</xdr:colOff>
      <xdr:row>3</xdr:row>
      <xdr:rowOff>7620</xdr:rowOff>
    </xdr:to>
    <xdr:sp macro="" textlink="">
      <xdr:nvSpPr>
        <xdr:cNvPr id="1143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144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1546860</xdr:rowOff>
    </xdr:from>
    <xdr:to>
      <xdr:col>27</xdr:col>
      <xdr:colOff>0</xdr:colOff>
      <xdr:row>3</xdr:row>
      <xdr:rowOff>7620</xdr:rowOff>
    </xdr:to>
    <xdr:sp macro="" textlink="">
      <xdr:nvSpPr>
        <xdr:cNvPr id="1145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146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1546860</xdr:rowOff>
    </xdr:from>
    <xdr:to>
      <xdr:col>27</xdr:col>
      <xdr:colOff>0</xdr:colOff>
      <xdr:row>3</xdr:row>
      <xdr:rowOff>7620</xdr:rowOff>
    </xdr:to>
    <xdr:sp macro="" textlink="">
      <xdr:nvSpPr>
        <xdr:cNvPr id="1147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148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1546860</xdr:rowOff>
    </xdr:from>
    <xdr:to>
      <xdr:col>27</xdr:col>
      <xdr:colOff>0</xdr:colOff>
      <xdr:row>3</xdr:row>
      <xdr:rowOff>7620</xdr:rowOff>
    </xdr:to>
    <xdr:sp macro="" textlink="">
      <xdr:nvSpPr>
        <xdr:cNvPr id="1149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150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1546860</xdr:rowOff>
    </xdr:from>
    <xdr:to>
      <xdr:col>27</xdr:col>
      <xdr:colOff>0</xdr:colOff>
      <xdr:row>3</xdr:row>
      <xdr:rowOff>7620</xdr:rowOff>
    </xdr:to>
    <xdr:sp macro="" textlink="">
      <xdr:nvSpPr>
        <xdr:cNvPr id="1151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152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1546860</xdr:rowOff>
    </xdr:from>
    <xdr:to>
      <xdr:col>27</xdr:col>
      <xdr:colOff>0</xdr:colOff>
      <xdr:row>3</xdr:row>
      <xdr:rowOff>7620</xdr:rowOff>
    </xdr:to>
    <xdr:sp macro="" textlink="">
      <xdr:nvSpPr>
        <xdr:cNvPr id="1153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154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1546860</xdr:rowOff>
    </xdr:from>
    <xdr:to>
      <xdr:col>27</xdr:col>
      <xdr:colOff>0</xdr:colOff>
      <xdr:row>3</xdr:row>
      <xdr:rowOff>7620</xdr:rowOff>
    </xdr:to>
    <xdr:sp macro="" textlink="">
      <xdr:nvSpPr>
        <xdr:cNvPr id="1155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156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1546860</xdr:rowOff>
    </xdr:from>
    <xdr:to>
      <xdr:col>27</xdr:col>
      <xdr:colOff>0</xdr:colOff>
      <xdr:row>3</xdr:row>
      <xdr:rowOff>7620</xdr:rowOff>
    </xdr:to>
    <xdr:sp macro="" textlink="">
      <xdr:nvSpPr>
        <xdr:cNvPr id="1157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158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1546860</xdr:rowOff>
    </xdr:from>
    <xdr:to>
      <xdr:col>27</xdr:col>
      <xdr:colOff>0</xdr:colOff>
      <xdr:row>3</xdr:row>
      <xdr:rowOff>7620</xdr:rowOff>
    </xdr:to>
    <xdr:sp macro="" textlink="">
      <xdr:nvSpPr>
        <xdr:cNvPr id="1159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160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1546860</xdr:rowOff>
    </xdr:from>
    <xdr:to>
      <xdr:col>27</xdr:col>
      <xdr:colOff>0</xdr:colOff>
      <xdr:row>3</xdr:row>
      <xdr:rowOff>7620</xdr:rowOff>
    </xdr:to>
    <xdr:sp macro="" textlink="">
      <xdr:nvSpPr>
        <xdr:cNvPr id="1161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162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1546860</xdr:rowOff>
    </xdr:from>
    <xdr:to>
      <xdr:col>27</xdr:col>
      <xdr:colOff>0</xdr:colOff>
      <xdr:row>3</xdr:row>
      <xdr:rowOff>7620</xdr:rowOff>
    </xdr:to>
    <xdr:sp macro="" textlink="">
      <xdr:nvSpPr>
        <xdr:cNvPr id="1163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164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1546860</xdr:rowOff>
    </xdr:from>
    <xdr:to>
      <xdr:col>27</xdr:col>
      <xdr:colOff>0</xdr:colOff>
      <xdr:row>3</xdr:row>
      <xdr:rowOff>7620</xdr:rowOff>
    </xdr:to>
    <xdr:sp macro="" textlink="">
      <xdr:nvSpPr>
        <xdr:cNvPr id="1165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166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1546860</xdr:rowOff>
    </xdr:from>
    <xdr:to>
      <xdr:col>27</xdr:col>
      <xdr:colOff>0</xdr:colOff>
      <xdr:row>3</xdr:row>
      <xdr:rowOff>7620</xdr:rowOff>
    </xdr:to>
    <xdr:sp macro="" textlink="">
      <xdr:nvSpPr>
        <xdr:cNvPr id="1167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168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1546860</xdr:rowOff>
    </xdr:from>
    <xdr:to>
      <xdr:col>27</xdr:col>
      <xdr:colOff>0</xdr:colOff>
      <xdr:row>3</xdr:row>
      <xdr:rowOff>7620</xdr:rowOff>
    </xdr:to>
    <xdr:sp macro="" textlink="">
      <xdr:nvSpPr>
        <xdr:cNvPr id="1169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170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1546860</xdr:rowOff>
    </xdr:from>
    <xdr:to>
      <xdr:col>27</xdr:col>
      <xdr:colOff>0</xdr:colOff>
      <xdr:row>3</xdr:row>
      <xdr:rowOff>7620</xdr:rowOff>
    </xdr:to>
    <xdr:sp macro="" textlink="">
      <xdr:nvSpPr>
        <xdr:cNvPr id="1171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172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1546860</xdr:rowOff>
    </xdr:from>
    <xdr:to>
      <xdr:col>27</xdr:col>
      <xdr:colOff>0</xdr:colOff>
      <xdr:row>3</xdr:row>
      <xdr:rowOff>7620</xdr:rowOff>
    </xdr:to>
    <xdr:sp macro="" textlink="">
      <xdr:nvSpPr>
        <xdr:cNvPr id="1173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174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1546860</xdr:rowOff>
    </xdr:from>
    <xdr:to>
      <xdr:col>27</xdr:col>
      <xdr:colOff>0</xdr:colOff>
      <xdr:row>3</xdr:row>
      <xdr:rowOff>7620</xdr:rowOff>
    </xdr:to>
    <xdr:sp macro="" textlink="">
      <xdr:nvSpPr>
        <xdr:cNvPr id="1175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176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1546860</xdr:rowOff>
    </xdr:from>
    <xdr:to>
      <xdr:col>27</xdr:col>
      <xdr:colOff>0</xdr:colOff>
      <xdr:row>3</xdr:row>
      <xdr:rowOff>7620</xdr:rowOff>
    </xdr:to>
    <xdr:sp macro="" textlink="">
      <xdr:nvSpPr>
        <xdr:cNvPr id="1177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178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1546860</xdr:rowOff>
    </xdr:from>
    <xdr:to>
      <xdr:col>27</xdr:col>
      <xdr:colOff>0</xdr:colOff>
      <xdr:row>4</xdr:row>
      <xdr:rowOff>7620</xdr:rowOff>
    </xdr:to>
    <xdr:sp macro="" textlink="">
      <xdr:nvSpPr>
        <xdr:cNvPr id="1179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180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1546860</xdr:rowOff>
    </xdr:from>
    <xdr:to>
      <xdr:col>27</xdr:col>
      <xdr:colOff>0</xdr:colOff>
      <xdr:row>4</xdr:row>
      <xdr:rowOff>7620</xdr:rowOff>
    </xdr:to>
    <xdr:sp macro="" textlink="">
      <xdr:nvSpPr>
        <xdr:cNvPr id="1181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182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1546860</xdr:rowOff>
    </xdr:from>
    <xdr:to>
      <xdr:col>27</xdr:col>
      <xdr:colOff>0</xdr:colOff>
      <xdr:row>4</xdr:row>
      <xdr:rowOff>7620</xdr:rowOff>
    </xdr:to>
    <xdr:sp macro="" textlink="">
      <xdr:nvSpPr>
        <xdr:cNvPr id="1183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184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1546860</xdr:rowOff>
    </xdr:from>
    <xdr:to>
      <xdr:col>27</xdr:col>
      <xdr:colOff>0</xdr:colOff>
      <xdr:row>4</xdr:row>
      <xdr:rowOff>7620</xdr:rowOff>
    </xdr:to>
    <xdr:sp macro="" textlink="">
      <xdr:nvSpPr>
        <xdr:cNvPr id="1185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186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1546860</xdr:rowOff>
    </xdr:from>
    <xdr:to>
      <xdr:col>27</xdr:col>
      <xdr:colOff>0</xdr:colOff>
      <xdr:row>4</xdr:row>
      <xdr:rowOff>7620</xdr:rowOff>
    </xdr:to>
    <xdr:sp macro="" textlink="">
      <xdr:nvSpPr>
        <xdr:cNvPr id="1187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188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1546860</xdr:rowOff>
    </xdr:from>
    <xdr:to>
      <xdr:col>27</xdr:col>
      <xdr:colOff>0</xdr:colOff>
      <xdr:row>4</xdr:row>
      <xdr:rowOff>7620</xdr:rowOff>
    </xdr:to>
    <xdr:sp macro="" textlink="">
      <xdr:nvSpPr>
        <xdr:cNvPr id="1189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190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1546860</xdr:rowOff>
    </xdr:from>
    <xdr:to>
      <xdr:col>27</xdr:col>
      <xdr:colOff>0</xdr:colOff>
      <xdr:row>4</xdr:row>
      <xdr:rowOff>7620</xdr:rowOff>
    </xdr:to>
    <xdr:sp macro="" textlink="">
      <xdr:nvSpPr>
        <xdr:cNvPr id="1191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192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1546860</xdr:rowOff>
    </xdr:from>
    <xdr:to>
      <xdr:col>27</xdr:col>
      <xdr:colOff>0</xdr:colOff>
      <xdr:row>4</xdr:row>
      <xdr:rowOff>7620</xdr:rowOff>
    </xdr:to>
    <xdr:sp macro="" textlink="">
      <xdr:nvSpPr>
        <xdr:cNvPr id="1193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194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1546860</xdr:rowOff>
    </xdr:from>
    <xdr:to>
      <xdr:col>27</xdr:col>
      <xdr:colOff>0</xdr:colOff>
      <xdr:row>4</xdr:row>
      <xdr:rowOff>7620</xdr:rowOff>
    </xdr:to>
    <xdr:sp macro="" textlink="">
      <xdr:nvSpPr>
        <xdr:cNvPr id="1195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196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1546860</xdr:rowOff>
    </xdr:from>
    <xdr:to>
      <xdr:col>27</xdr:col>
      <xdr:colOff>0</xdr:colOff>
      <xdr:row>4</xdr:row>
      <xdr:rowOff>7620</xdr:rowOff>
    </xdr:to>
    <xdr:sp macro="" textlink="">
      <xdr:nvSpPr>
        <xdr:cNvPr id="1197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198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1546860</xdr:rowOff>
    </xdr:from>
    <xdr:to>
      <xdr:col>27</xdr:col>
      <xdr:colOff>0</xdr:colOff>
      <xdr:row>4</xdr:row>
      <xdr:rowOff>7620</xdr:rowOff>
    </xdr:to>
    <xdr:sp macro="" textlink="">
      <xdr:nvSpPr>
        <xdr:cNvPr id="1199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00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1546860</xdr:rowOff>
    </xdr:from>
    <xdr:to>
      <xdr:col>27</xdr:col>
      <xdr:colOff>0</xdr:colOff>
      <xdr:row>4</xdr:row>
      <xdr:rowOff>7620</xdr:rowOff>
    </xdr:to>
    <xdr:sp macro="" textlink="">
      <xdr:nvSpPr>
        <xdr:cNvPr id="1201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02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1546860</xdr:rowOff>
    </xdr:from>
    <xdr:to>
      <xdr:col>27</xdr:col>
      <xdr:colOff>0</xdr:colOff>
      <xdr:row>4</xdr:row>
      <xdr:rowOff>7620</xdr:rowOff>
    </xdr:to>
    <xdr:sp macro="" textlink="">
      <xdr:nvSpPr>
        <xdr:cNvPr id="1203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04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1546860</xdr:rowOff>
    </xdr:from>
    <xdr:to>
      <xdr:col>27</xdr:col>
      <xdr:colOff>0</xdr:colOff>
      <xdr:row>4</xdr:row>
      <xdr:rowOff>7620</xdr:rowOff>
    </xdr:to>
    <xdr:sp macro="" textlink="">
      <xdr:nvSpPr>
        <xdr:cNvPr id="1205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06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1546860</xdr:rowOff>
    </xdr:from>
    <xdr:to>
      <xdr:col>27</xdr:col>
      <xdr:colOff>0</xdr:colOff>
      <xdr:row>4</xdr:row>
      <xdr:rowOff>7620</xdr:rowOff>
    </xdr:to>
    <xdr:sp macro="" textlink="">
      <xdr:nvSpPr>
        <xdr:cNvPr id="1207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08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1546860</xdr:rowOff>
    </xdr:from>
    <xdr:to>
      <xdr:col>27</xdr:col>
      <xdr:colOff>0</xdr:colOff>
      <xdr:row>4</xdr:row>
      <xdr:rowOff>7620</xdr:rowOff>
    </xdr:to>
    <xdr:sp macro="" textlink="">
      <xdr:nvSpPr>
        <xdr:cNvPr id="1209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10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1546860</xdr:rowOff>
    </xdr:from>
    <xdr:to>
      <xdr:col>27</xdr:col>
      <xdr:colOff>0</xdr:colOff>
      <xdr:row>4</xdr:row>
      <xdr:rowOff>7620</xdr:rowOff>
    </xdr:to>
    <xdr:sp macro="" textlink="">
      <xdr:nvSpPr>
        <xdr:cNvPr id="1211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12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1546860</xdr:rowOff>
    </xdr:from>
    <xdr:to>
      <xdr:col>27</xdr:col>
      <xdr:colOff>0</xdr:colOff>
      <xdr:row>4</xdr:row>
      <xdr:rowOff>7620</xdr:rowOff>
    </xdr:to>
    <xdr:sp macro="" textlink="">
      <xdr:nvSpPr>
        <xdr:cNvPr id="1213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14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1546860</xdr:rowOff>
    </xdr:from>
    <xdr:to>
      <xdr:col>27</xdr:col>
      <xdr:colOff>0</xdr:colOff>
      <xdr:row>4</xdr:row>
      <xdr:rowOff>7620</xdr:rowOff>
    </xdr:to>
    <xdr:sp macro="" textlink="">
      <xdr:nvSpPr>
        <xdr:cNvPr id="1215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16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1546860</xdr:rowOff>
    </xdr:from>
    <xdr:to>
      <xdr:col>27</xdr:col>
      <xdr:colOff>0</xdr:colOff>
      <xdr:row>4</xdr:row>
      <xdr:rowOff>7620</xdr:rowOff>
    </xdr:to>
    <xdr:sp macro="" textlink="">
      <xdr:nvSpPr>
        <xdr:cNvPr id="1217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18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1546860</xdr:rowOff>
    </xdr:from>
    <xdr:to>
      <xdr:col>27</xdr:col>
      <xdr:colOff>0</xdr:colOff>
      <xdr:row>4</xdr:row>
      <xdr:rowOff>7620</xdr:rowOff>
    </xdr:to>
    <xdr:sp macro="" textlink="">
      <xdr:nvSpPr>
        <xdr:cNvPr id="1219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20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1546860</xdr:rowOff>
    </xdr:from>
    <xdr:to>
      <xdr:col>27</xdr:col>
      <xdr:colOff>0</xdr:colOff>
      <xdr:row>4</xdr:row>
      <xdr:rowOff>7620</xdr:rowOff>
    </xdr:to>
    <xdr:sp macro="" textlink="">
      <xdr:nvSpPr>
        <xdr:cNvPr id="1221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22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1546860</xdr:rowOff>
    </xdr:from>
    <xdr:to>
      <xdr:col>27</xdr:col>
      <xdr:colOff>0</xdr:colOff>
      <xdr:row>4</xdr:row>
      <xdr:rowOff>7620</xdr:rowOff>
    </xdr:to>
    <xdr:sp macro="" textlink="">
      <xdr:nvSpPr>
        <xdr:cNvPr id="1223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24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</xdr:row>
      <xdr:rowOff>1546860</xdr:rowOff>
    </xdr:from>
    <xdr:to>
      <xdr:col>27</xdr:col>
      <xdr:colOff>0</xdr:colOff>
      <xdr:row>4</xdr:row>
      <xdr:rowOff>7620</xdr:rowOff>
    </xdr:to>
    <xdr:sp macro="" textlink="">
      <xdr:nvSpPr>
        <xdr:cNvPr id="1225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26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1546860</xdr:rowOff>
    </xdr:from>
    <xdr:to>
      <xdr:col>27</xdr:col>
      <xdr:colOff>0</xdr:colOff>
      <xdr:row>5</xdr:row>
      <xdr:rowOff>7620</xdr:rowOff>
    </xdr:to>
    <xdr:sp macro="" textlink="">
      <xdr:nvSpPr>
        <xdr:cNvPr id="1227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28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1546860</xdr:rowOff>
    </xdr:from>
    <xdr:to>
      <xdr:col>27</xdr:col>
      <xdr:colOff>0</xdr:colOff>
      <xdr:row>5</xdr:row>
      <xdr:rowOff>7620</xdr:rowOff>
    </xdr:to>
    <xdr:sp macro="" textlink="">
      <xdr:nvSpPr>
        <xdr:cNvPr id="1229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30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1546860</xdr:rowOff>
    </xdr:from>
    <xdr:to>
      <xdr:col>27</xdr:col>
      <xdr:colOff>0</xdr:colOff>
      <xdr:row>5</xdr:row>
      <xdr:rowOff>7620</xdr:rowOff>
    </xdr:to>
    <xdr:sp macro="" textlink="">
      <xdr:nvSpPr>
        <xdr:cNvPr id="1231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32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1546860</xdr:rowOff>
    </xdr:from>
    <xdr:to>
      <xdr:col>27</xdr:col>
      <xdr:colOff>0</xdr:colOff>
      <xdr:row>5</xdr:row>
      <xdr:rowOff>7620</xdr:rowOff>
    </xdr:to>
    <xdr:sp macro="" textlink="">
      <xdr:nvSpPr>
        <xdr:cNvPr id="1233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34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1546860</xdr:rowOff>
    </xdr:from>
    <xdr:to>
      <xdr:col>27</xdr:col>
      <xdr:colOff>0</xdr:colOff>
      <xdr:row>5</xdr:row>
      <xdr:rowOff>7620</xdr:rowOff>
    </xdr:to>
    <xdr:sp macro="" textlink="">
      <xdr:nvSpPr>
        <xdr:cNvPr id="1235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36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1546860</xdr:rowOff>
    </xdr:from>
    <xdr:to>
      <xdr:col>27</xdr:col>
      <xdr:colOff>0</xdr:colOff>
      <xdr:row>5</xdr:row>
      <xdr:rowOff>7620</xdr:rowOff>
    </xdr:to>
    <xdr:sp macro="" textlink="">
      <xdr:nvSpPr>
        <xdr:cNvPr id="1237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38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1546860</xdr:rowOff>
    </xdr:from>
    <xdr:to>
      <xdr:col>27</xdr:col>
      <xdr:colOff>0</xdr:colOff>
      <xdr:row>5</xdr:row>
      <xdr:rowOff>7620</xdr:rowOff>
    </xdr:to>
    <xdr:sp macro="" textlink="">
      <xdr:nvSpPr>
        <xdr:cNvPr id="1239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40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1546860</xdr:rowOff>
    </xdr:from>
    <xdr:to>
      <xdr:col>27</xdr:col>
      <xdr:colOff>0</xdr:colOff>
      <xdr:row>5</xdr:row>
      <xdr:rowOff>7620</xdr:rowOff>
    </xdr:to>
    <xdr:sp macro="" textlink="">
      <xdr:nvSpPr>
        <xdr:cNvPr id="1241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42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1546860</xdr:rowOff>
    </xdr:from>
    <xdr:to>
      <xdr:col>27</xdr:col>
      <xdr:colOff>0</xdr:colOff>
      <xdr:row>5</xdr:row>
      <xdr:rowOff>7620</xdr:rowOff>
    </xdr:to>
    <xdr:sp macro="" textlink="">
      <xdr:nvSpPr>
        <xdr:cNvPr id="1243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44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1546860</xdr:rowOff>
    </xdr:from>
    <xdr:to>
      <xdr:col>27</xdr:col>
      <xdr:colOff>0</xdr:colOff>
      <xdr:row>5</xdr:row>
      <xdr:rowOff>7620</xdr:rowOff>
    </xdr:to>
    <xdr:sp macro="" textlink="">
      <xdr:nvSpPr>
        <xdr:cNvPr id="1245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46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1546860</xdr:rowOff>
    </xdr:from>
    <xdr:to>
      <xdr:col>27</xdr:col>
      <xdr:colOff>0</xdr:colOff>
      <xdr:row>5</xdr:row>
      <xdr:rowOff>7620</xdr:rowOff>
    </xdr:to>
    <xdr:sp macro="" textlink="">
      <xdr:nvSpPr>
        <xdr:cNvPr id="1247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48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1546860</xdr:rowOff>
    </xdr:from>
    <xdr:to>
      <xdr:col>27</xdr:col>
      <xdr:colOff>0</xdr:colOff>
      <xdr:row>5</xdr:row>
      <xdr:rowOff>7620</xdr:rowOff>
    </xdr:to>
    <xdr:sp macro="" textlink="">
      <xdr:nvSpPr>
        <xdr:cNvPr id="1249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50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1546860</xdr:rowOff>
    </xdr:from>
    <xdr:to>
      <xdr:col>27</xdr:col>
      <xdr:colOff>0</xdr:colOff>
      <xdr:row>5</xdr:row>
      <xdr:rowOff>7620</xdr:rowOff>
    </xdr:to>
    <xdr:sp macro="" textlink="">
      <xdr:nvSpPr>
        <xdr:cNvPr id="1251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52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1546860</xdr:rowOff>
    </xdr:from>
    <xdr:to>
      <xdr:col>27</xdr:col>
      <xdr:colOff>0</xdr:colOff>
      <xdr:row>5</xdr:row>
      <xdr:rowOff>7620</xdr:rowOff>
    </xdr:to>
    <xdr:sp macro="" textlink="">
      <xdr:nvSpPr>
        <xdr:cNvPr id="1253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54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1546860</xdr:rowOff>
    </xdr:from>
    <xdr:to>
      <xdr:col>27</xdr:col>
      <xdr:colOff>0</xdr:colOff>
      <xdr:row>5</xdr:row>
      <xdr:rowOff>7620</xdr:rowOff>
    </xdr:to>
    <xdr:sp macro="" textlink="">
      <xdr:nvSpPr>
        <xdr:cNvPr id="1255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56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1546860</xdr:rowOff>
    </xdr:from>
    <xdr:to>
      <xdr:col>27</xdr:col>
      <xdr:colOff>0</xdr:colOff>
      <xdr:row>5</xdr:row>
      <xdr:rowOff>7620</xdr:rowOff>
    </xdr:to>
    <xdr:sp macro="" textlink="">
      <xdr:nvSpPr>
        <xdr:cNvPr id="1257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58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1546860</xdr:rowOff>
    </xdr:from>
    <xdr:to>
      <xdr:col>27</xdr:col>
      <xdr:colOff>0</xdr:colOff>
      <xdr:row>5</xdr:row>
      <xdr:rowOff>7620</xdr:rowOff>
    </xdr:to>
    <xdr:sp macro="" textlink="">
      <xdr:nvSpPr>
        <xdr:cNvPr id="1259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60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1546860</xdr:rowOff>
    </xdr:from>
    <xdr:to>
      <xdr:col>27</xdr:col>
      <xdr:colOff>0</xdr:colOff>
      <xdr:row>5</xdr:row>
      <xdr:rowOff>7620</xdr:rowOff>
    </xdr:to>
    <xdr:sp macro="" textlink="">
      <xdr:nvSpPr>
        <xdr:cNvPr id="1261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62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1546860</xdr:rowOff>
    </xdr:from>
    <xdr:to>
      <xdr:col>27</xdr:col>
      <xdr:colOff>0</xdr:colOff>
      <xdr:row>5</xdr:row>
      <xdr:rowOff>7620</xdr:rowOff>
    </xdr:to>
    <xdr:sp macro="" textlink="">
      <xdr:nvSpPr>
        <xdr:cNvPr id="1263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64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1546860</xdr:rowOff>
    </xdr:from>
    <xdr:to>
      <xdr:col>27</xdr:col>
      <xdr:colOff>0</xdr:colOff>
      <xdr:row>5</xdr:row>
      <xdr:rowOff>7620</xdr:rowOff>
    </xdr:to>
    <xdr:sp macro="" textlink="">
      <xdr:nvSpPr>
        <xdr:cNvPr id="1265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66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1546860</xdr:rowOff>
    </xdr:from>
    <xdr:to>
      <xdr:col>27</xdr:col>
      <xdr:colOff>0</xdr:colOff>
      <xdr:row>5</xdr:row>
      <xdr:rowOff>7620</xdr:rowOff>
    </xdr:to>
    <xdr:sp macro="" textlink="">
      <xdr:nvSpPr>
        <xdr:cNvPr id="1267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68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1546860</xdr:rowOff>
    </xdr:from>
    <xdr:to>
      <xdr:col>27</xdr:col>
      <xdr:colOff>0</xdr:colOff>
      <xdr:row>5</xdr:row>
      <xdr:rowOff>7620</xdr:rowOff>
    </xdr:to>
    <xdr:sp macro="" textlink="">
      <xdr:nvSpPr>
        <xdr:cNvPr id="1269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70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1546860</xdr:rowOff>
    </xdr:from>
    <xdr:to>
      <xdr:col>27</xdr:col>
      <xdr:colOff>0</xdr:colOff>
      <xdr:row>5</xdr:row>
      <xdr:rowOff>7620</xdr:rowOff>
    </xdr:to>
    <xdr:sp macro="" textlink="">
      <xdr:nvSpPr>
        <xdr:cNvPr id="1271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72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1546860</xdr:rowOff>
    </xdr:from>
    <xdr:to>
      <xdr:col>27</xdr:col>
      <xdr:colOff>0</xdr:colOff>
      <xdr:row>5</xdr:row>
      <xdr:rowOff>7620</xdr:rowOff>
    </xdr:to>
    <xdr:sp macro="" textlink="">
      <xdr:nvSpPr>
        <xdr:cNvPr id="1273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74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1546860</xdr:rowOff>
    </xdr:from>
    <xdr:to>
      <xdr:col>27</xdr:col>
      <xdr:colOff>0</xdr:colOff>
      <xdr:row>6</xdr:row>
      <xdr:rowOff>7620</xdr:rowOff>
    </xdr:to>
    <xdr:sp macro="" textlink="">
      <xdr:nvSpPr>
        <xdr:cNvPr id="1275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76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1546860</xdr:rowOff>
    </xdr:from>
    <xdr:to>
      <xdr:col>27</xdr:col>
      <xdr:colOff>0</xdr:colOff>
      <xdr:row>6</xdr:row>
      <xdr:rowOff>7620</xdr:rowOff>
    </xdr:to>
    <xdr:sp macro="" textlink="">
      <xdr:nvSpPr>
        <xdr:cNvPr id="1277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78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1546860</xdr:rowOff>
    </xdr:from>
    <xdr:to>
      <xdr:col>27</xdr:col>
      <xdr:colOff>0</xdr:colOff>
      <xdr:row>6</xdr:row>
      <xdr:rowOff>7620</xdr:rowOff>
    </xdr:to>
    <xdr:sp macro="" textlink="">
      <xdr:nvSpPr>
        <xdr:cNvPr id="1279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80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1546860</xdr:rowOff>
    </xdr:from>
    <xdr:to>
      <xdr:col>27</xdr:col>
      <xdr:colOff>0</xdr:colOff>
      <xdr:row>6</xdr:row>
      <xdr:rowOff>7620</xdr:rowOff>
    </xdr:to>
    <xdr:sp macro="" textlink="">
      <xdr:nvSpPr>
        <xdr:cNvPr id="1281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82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1546860</xdr:rowOff>
    </xdr:from>
    <xdr:to>
      <xdr:col>27</xdr:col>
      <xdr:colOff>0</xdr:colOff>
      <xdr:row>6</xdr:row>
      <xdr:rowOff>7620</xdr:rowOff>
    </xdr:to>
    <xdr:sp macro="" textlink="">
      <xdr:nvSpPr>
        <xdr:cNvPr id="1283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84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1546860</xdr:rowOff>
    </xdr:from>
    <xdr:to>
      <xdr:col>27</xdr:col>
      <xdr:colOff>0</xdr:colOff>
      <xdr:row>6</xdr:row>
      <xdr:rowOff>7620</xdr:rowOff>
    </xdr:to>
    <xdr:sp macro="" textlink="">
      <xdr:nvSpPr>
        <xdr:cNvPr id="1285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86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1546860</xdr:rowOff>
    </xdr:from>
    <xdr:to>
      <xdr:col>27</xdr:col>
      <xdr:colOff>0</xdr:colOff>
      <xdr:row>6</xdr:row>
      <xdr:rowOff>7620</xdr:rowOff>
    </xdr:to>
    <xdr:sp macro="" textlink="">
      <xdr:nvSpPr>
        <xdr:cNvPr id="1287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88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1546860</xdr:rowOff>
    </xdr:from>
    <xdr:to>
      <xdr:col>27</xdr:col>
      <xdr:colOff>0</xdr:colOff>
      <xdr:row>6</xdr:row>
      <xdr:rowOff>7620</xdr:rowOff>
    </xdr:to>
    <xdr:sp macro="" textlink="">
      <xdr:nvSpPr>
        <xdr:cNvPr id="1289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90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1546860</xdr:rowOff>
    </xdr:from>
    <xdr:to>
      <xdr:col>27</xdr:col>
      <xdr:colOff>0</xdr:colOff>
      <xdr:row>6</xdr:row>
      <xdr:rowOff>7620</xdr:rowOff>
    </xdr:to>
    <xdr:sp macro="" textlink="">
      <xdr:nvSpPr>
        <xdr:cNvPr id="1291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92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1546860</xdr:rowOff>
    </xdr:from>
    <xdr:to>
      <xdr:col>27</xdr:col>
      <xdr:colOff>0</xdr:colOff>
      <xdr:row>6</xdr:row>
      <xdr:rowOff>7620</xdr:rowOff>
    </xdr:to>
    <xdr:sp macro="" textlink="">
      <xdr:nvSpPr>
        <xdr:cNvPr id="1293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94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1546860</xdr:rowOff>
    </xdr:from>
    <xdr:to>
      <xdr:col>27</xdr:col>
      <xdr:colOff>0</xdr:colOff>
      <xdr:row>6</xdr:row>
      <xdr:rowOff>7620</xdr:rowOff>
    </xdr:to>
    <xdr:sp macro="" textlink="">
      <xdr:nvSpPr>
        <xdr:cNvPr id="1295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96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1546860</xdr:rowOff>
    </xdr:from>
    <xdr:to>
      <xdr:col>27</xdr:col>
      <xdr:colOff>0</xdr:colOff>
      <xdr:row>6</xdr:row>
      <xdr:rowOff>7620</xdr:rowOff>
    </xdr:to>
    <xdr:sp macro="" textlink="">
      <xdr:nvSpPr>
        <xdr:cNvPr id="1297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98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1546860</xdr:rowOff>
    </xdr:from>
    <xdr:to>
      <xdr:col>27</xdr:col>
      <xdr:colOff>0</xdr:colOff>
      <xdr:row>6</xdr:row>
      <xdr:rowOff>7620</xdr:rowOff>
    </xdr:to>
    <xdr:sp macro="" textlink="">
      <xdr:nvSpPr>
        <xdr:cNvPr id="1299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300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1546860</xdr:rowOff>
    </xdr:from>
    <xdr:to>
      <xdr:col>27</xdr:col>
      <xdr:colOff>0</xdr:colOff>
      <xdr:row>6</xdr:row>
      <xdr:rowOff>7620</xdr:rowOff>
    </xdr:to>
    <xdr:sp macro="" textlink="">
      <xdr:nvSpPr>
        <xdr:cNvPr id="1301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302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1546860</xdr:rowOff>
    </xdr:from>
    <xdr:to>
      <xdr:col>27</xdr:col>
      <xdr:colOff>0</xdr:colOff>
      <xdr:row>6</xdr:row>
      <xdr:rowOff>7620</xdr:rowOff>
    </xdr:to>
    <xdr:sp macro="" textlink="">
      <xdr:nvSpPr>
        <xdr:cNvPr id="1303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304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1546860</xdr:rowOff>
    </xdr:from>
    <xdr:to>
      <xdr:col>27</xdr:col>
      <xdr:colOff>0</xdr:colOff>
      <xdr:row>6</xdr:row>
      <xdr:rowOff>7620</xdr:rowOff>
    </xdr:to>
    <xdr:sp macro="" textlink="">
      <xdr:nvSpPr>
        <xdr:cNvPr id="1305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306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1546860</xdr:rowOff>
    </xdr:from>
    <xdr:to>
      <xdr:col>27</xdr:col>
      <xdr:colOff>0</xdr:colOff>
      <xdr:row>6</xdr:row>
      <xdr:rowOff>7620</xdr:rowOff>
    </xdr:to>
    <xdr:sp macro="" textlink="">
      <xdr:nvSpPr>
        <xdr:cNvPr id="1307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308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1546860</xdr:rowOff>
    </xdr:from>
    <xdr:to>
      <xdr:col>27</xdr:col>
      <xdr:colOff>0</xdr:colOff>
      <xdr:row>6</xdr:row>
      <xdr:rowOff>7620</xdr:rowOff>
    </xdr:to>
    <xdr:sp macro="" textlink="">
      <xdr:nvSpPr>
        <xdr:cNvPr id="1309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310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1546860</xdr:rowOff>
    </xdr:from>
    <xdr:to>
      <xdr:col>27</xdr:col>
      <xdr:colOff>0</xdr:colOff>
      <xdr:row>6</xdr:row>
      <xdr:rowOff>7620</xdr:rowOff>
    </xdr:to>
    <xdr:sp macro="" textlink="">
      <xdr:nvSpPr>
        <xdr:cNvPr id="1311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312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1546860</xdr:rowOff>
    </xdr:from>
    <xdr:to>
      <xdr:col>27</xdr:col>
      <xdr:colOff>0</xdr:colOff>
      <xdr:row>6</xdr:row>
      <xdr:rowOff>7620</xdr:rowOff>
    </xdr:to>
    <xdr:sp macro="" textlink="">
      <xdr:nvSpPr>
        <xdr:cNvPr id="1313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314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1546860</xdr:rowOff>
    </xdr:from>
    <xdr:to>
      <xdr:col>27</xdr:col>
      <xdr:colOff>0</xdr:colOff>
      <xdr:row>6</xdr:row>
      <xdr:rowOff>7620</xdr:rowOff>
    </xdr:to>
    <xdr:sp macro="" textlink="">
      <xdr:nvSpPr>
        <xdr:cNvPr id="1315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316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1546860</xdr:rowOff>
    </xdr:from>
    <xdr:to>
      <xdr:col>27</xdr:col>
      <xdr:colOff>0</xdr:colOff>
      <xdr:row>6</xdr:row>
      <xdr:rowOff>7620</xdr:rowOff>
    </xdr:to>
    <xdr:sp macro="" textlink="">
      <xdr:nvSpPr>
        <xdr:cNvPr id="1317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318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1546860</xdr:rowOff>
    </xdr:from>
    <xdr:to>
      <xdr:col>27</xdr:col>
      <xdr:colOff>0</xdr:colOff>
      <xdr:row>6</xdr:row>
      <xdr:rowOff>7620</xdr:rowOff>
    </xdr:to>
    <xdr:sp macro="" textlink="">
      <xdr:nvSpPr>
        <xdr:cNvPr id="1319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320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5</xdr:row>
      <xdr:rowOff>1546860</xdr:rowOff>
    </xdr:from>
    <xdr:to>
      <xdr:col>27</xdr:col>
      <xdr:colOff>0</xdr:colOff>
      <xdr:row>6</xdr:row>
      <xdr:rowOff>7620</xdr:rowOff>
    </xdr:to>
    <xdr:sp macro="" textlink="">
      <xdr:nvSpPr>
        <xdr:cNvPr id="1321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322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1546860</xdr:rowOff>
    </xdr:from>
    <xdr:to>
      <xdr:col>27</xdr:col>
      <xdr:colOff>0</xdr:colOff>
      <xdr:row>7</xdr:row>
      <xdr:rowOff>7620</xdr:rowOff>
    </xdr:to>
    <xdr:sp macro="" textlink="">
      <xdr:nvSpPr>
        <xdr:cNvPr id="1323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324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1546860</xdr:rowOff>
    </xdr:from>
    <xdr:to>
      <xdr:col>27</xdr:col>
      <xdr:colOff>0</xdr:colOff>
      <xdr:row>7</xdr:row>
      <xdr:rowOff>7620</xdr:rowOff>
    </xdr:to>
    <xdr:sp macro="" textlink="">
      <xdr:nvSpPr>
        <xdr:cNvPr id="1325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326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1546860</xdr:rowOff>
    </xdr:from>
    <xdr:to>
      <xdr:col>27</xdr:col>
      <xdr:colOff>0</xdr:colOff>
      <xdr:row>7</xdr:row>
      <xdr:rowOff>7620</xdr:rowOff>
    </xdr:to>
    <xdr:sp macro="" textlink="">
      <xdr:nvSpPr>
        <xdr:cNvPr id="1327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328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1546860</xdr:rowOff>
    </xdr:from>
    <xdr:to>
      <xdr:col>27</xdr:col>
      <xdr:colOff>0</xdr:colOff>
      <xdr:row>7</xdr:row>
      <xdr:rowOff>7620</xdr:rowOff>
    </xdr:to>
    <xdr:sp macro="" textlink="">
      <xdr:nvSpPr>
        <xdr:cNvPr id="1329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330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1546860</xdr:rowOff>
    </xdr:from>
    <xdr:to>
      <xdr:col>27</xdr:col>
      <xdr:colOff>0</xdr:colOff>
      <xdr:row>7</xdr:row>
      <xdr:rowOff>7620</xdr:rowOff>
    </xdr:to>
    <xdr:sp macro="" textlink="">
      <xdr:nvSpPr>
        <xdr:cNvPr id="1331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332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1546860</xdr:rowOff>
    </xdr:from>
    <xdr:to>
      <xdr:col>27</xdr:col>
      <xdr:colOff>0</xdr:colOff>
      <xdr:row>7</xdr:row>
      <xdr:rowOff>7620</xdr:rowOff>
    </xdr:to>
    <xdr:sp macro="" textlink="">
      <xdr:nvSpPr>
        <xdr:cNvPr id="1333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334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1546860</xdr:rowOff>
    </xdr:from>
    <xdr:to>
      <xdr:col>27</xdr:col>
      <xdr:colOff>0</xdr:colOff>
      <xdr:row>7</xdr:row>
      <xdr:rowOff>7620</xdr:rowOff>
    </xdr:to>
    <xdr:sp macro="" textlink="">
      <xdr:nvSpPr>
        <xdr:cNvPr id="1335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336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1546860</xdr:rowOff>
    </xdr:from>
    <xdr:to>
      <xdr:col>27</xdr:col>
      <xdr:colOff>0</xdr:colOff>
      <xdr:row>7</xdr:row>
      <xdr:rowOff>7620</xdr:rowOff>
    </xdr:to>
    <xdr:sp macro="" textlink="">
      <xdr:nvSpPr>
        <xdr:cNvPr id="1337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338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1546860</xdr:rowOff>
    </xdr:from>
    <xdr:to>
      <xdr:col>27</xdr:col>
      <xdr:colOff>0</xdr:colOff>
      <xdr:row>7</xdr:row>
      <xdr:rowOff>7620</xdr:rowOff>
    </xdr:to>
    <xdr:sp macro="" textlink="">
      <xdr:nvSpPr>
        <xdr:cNvPr id="1339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340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1546860</xdr:rowOff>
    </xdr:from>
    <xdr:to>
      <xdr:col>27</xdr:col>
      <xdr:colOff>0</xdr:colOff>
      <xdr:row>7</xdr:row>
      <xdr:rowOff>7620</xdr:rowOff>
    </xdr:to>
    <xdr:sp macro="" textlink="">
      <xdr:nvSpPr>
        <xdr:cNvPr id="1341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342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1546860</xdr:rowOff>
    </xdr:from>
    <xdr:to>
      <xdr:col>27</xdr:col>
      <xdr:colOff>0</xdr:colOff>
      <xdr:row>7</xdr:row>
      <xdr:rowOff>7620</xdr:rowOff>
    </xdr:to>
    <xdr:sp macro="" textlink="">
      <xdr:nvSpPr>
        <xdr:cNvPr id="1343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344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1546860</xdr:rowOff>
    </xdr:from>
    <xdr:to>
      <xdr:col>27</xdr:col>
      <xdr:colOff>0</xdr:colOff>
      <xdr:row>7</xdr:row>
      <xdr:rowOff>7620</xdr:rowOff>
    </xdr:to>
    <xdr:sp macro="" textlink="">
      <xdr:nvSpPr>
        <xdr:cNvPr id="1345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346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1546860</xdr:rowOff>
    </xdr:from>
    <xdr:to>
      <xdr:col>27</xdr:col>
      <xdr:colOff>0</xdr:colOff>
      <xdr:row>7</xdr:row>
      <xdr:rowOff>7620</xdr:rowOff>
    </xdr:to>
    <xdr:sp macro="" textlink="">
      <xdr:nvSpPr>
        <xdr:cNvPr id="1347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348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1546860</xdr:rowOff>
    </xdr:from>
    <xdr:to>
      <xdr:col>27</xdr:col>
      <xdr:colOff>0</xdr:colOff>
      <xdr:row>7</xdr:row>
      <xdr:rowOff>7620</xdr:rowOff>
    </xdr:to>
    <xdr:sp macro="" textlink="">
      <xdr:nvSpPr>
        <xdr:cNvPr id="1349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350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1546860</xdr:rowOff>
    </xdr:from>
    <xdr:to>
      <xdr:col>27</xdr:col>
      <xdr:colOff>0</xdr:colOff>
      <xdr:row>7</xdr:row>
      <xdr:rowOff>7620</xdr:rowOff>
    </xdr:to>
    <xdr:sp macro="" textlink="">
      <xdr:nvSpPr>
        <xdr:cNvPr id="1351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352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1546860</xdr:rowOff>
    </xdr:from>
    <xdr:to>
      <xdr:col>27</xdr:col>
      <xdr:colOff>0</xdr:colOff>
      <xdr:row>7</xdr:row>
      <xdr:rowOff>7620</xdr:rowOff>
    </xdr:to>
    <xdr:sp macro="" textlink="">
      <xdr:nvSpPr>
        <xdr:cNvPr id="1353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354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1546860</xdr:rowOff>
    </xdr:from>
    <xdr:to>
      <xdr:col>27</xdr:col>
      <xdr:colOff>0</xdr:colOff>
      <xdr:row>7</xdr:row>
      <xdr:rowOff>7620</xdr:rowOff>
    </xdr:to>
    <xdr:sp macro="" textlink="">
      <xdr:nvSpPr>
        <xdr:cNvPr id="1355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356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1546860</xdr:rowOff>
    </xdr:from>
    <xdr:to>
      <xdr:col>27</xdr:col>
      <xdr:colOff>0</xdr:colOff>
      <xdr:row>7</xdr:row>
      <xdr:rowOff>7620</xdr:rowOff>
    </xdr:to>
    <xdr:sp macro="" textlink="">
      <xdr:nvSpPr>
        <xdr:cNvPr id="1357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358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1546860</xdr:rowOff>
    </xdr:from>
    <xdr:to>
      <xdr:col>27</xdr:col>
      <xdr:colOff>0</xdr:colOff>
      <xdr:row>7</xdr:row>
      <xdr:rowOff>7620</xdr:rowOff>
    </xdr:to>
    <xdr:sp macro="" textlink="">
      <xdr:nvSpPr>
        <xdr:cNvPr id="1359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360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1546860</xdr:rowOff>
    </xdr:from>
    <xdr:to>
      <xdr:col>27</xdr:col>
      <xdr:colOff>0</xdr:colOff>
      <xdr:row>7</xdr:row>
      <xdr:rowOff>7620</xdr:rowOff>
    </xdr:to>
    <xdr:sp macro="" textlink="">
      <xdr:nvSpPr>
        <xdr:cNvPr id="1361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362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1546860</xdr:rowOff>
    </xdr:from>
    <xdr:to>
      <xdr:col>27</xdr:col>
      <xdr:colOff>0</xdr:colOff>
      <xdr:row>7</xdr:row>
      <xdr:rowOff>7620</xdr:rowOff>
    </xdr:to>
    <xdr:sp macro="" textlink="">
      <xdr:nvSpPr>
        <xdr:cNvPr id="1363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364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1546860</xdr:rowOff>
    </xdr:from>
    <xdr:to>
      <xdr:col>27</xdr:col>
      <xdr:colOff>0</xdr:colOff>
      <xdr:row>7</xdr:row>
      <xdr:rowOff>7620</xdr:rowOff>
    </xdr:to>
    <xdr:sp macro="" textlink="">
      <xdr:nvSpPr>
        <xdr:cNvPr id="1365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366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1546860</xdr:rowOff>
    </xdr:from>
    <xdr:to>
      <xdr:col>27</xdr:col>
      <xdr:colOff>0</xdr:colOff>
      <xdr:row>7</xdr:row>
      <xdr:rowOff>7620</xdr:rowOff>
    </xdr:to>
    <xdr:sp macro="" textlink="">
      <xdr:nvSpPr>
        <xdr:cNvPr id="1367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368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</xdr:row>
      <xdr:rowOff>1546860</xdr:rowOff>
    </xdr:from>
    <xdr:to>
      <xdr:col>27</xdr:col>
      <xdr:colOff>0</xdr:colOff>
      <xdr:row>7</xdr:row>
      <xdr:rowOff>7620</xdr:rowOff>
    </xdr:to>
    <xdr:sp macro="" textlink="">
      <xdr:nvSpPr>
        <xdr:cNvPr id="1369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370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1257300</xdr:rowOff>
    </xdr:from>
    <xdr:to>
      <xdr:col>27</xdr:col>
      <xdr:colOff>0</xdr:colOff>
      <xdr:row>1</xdr:row>
      <xdr:rowOff>7620</xdr:rowOff>
    </xdr:to>
    <xdr:sp macro="" textlink="">
      <xdr:nvSpPr>
        <xdr:cNvPr id="137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37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1257300</xdr:rowOff>
    </xdr:from>
    <xdr:to>
      <xdr:col>27</xdr:col>
      <xdr:colOff>0</xdr:colOff>
      <xdr:row>1</xdr:row>
      <xdr:rowOff>7620</xdr:rowOff>
    </xdr:to>
    <xdr:sp macro="" textlink="">
      <xdr:nvSpPr>
        <xdr:cNvPr id="137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37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1257300</xdr:rowOff>
    </xdr:from>
    <xdr:to>
      <xdr:col>27</xdr:col>
      <xdr:colOff>0</xdr:colOff>
      <xdr:row>1</xdr:row>
      <xdr:rowOff>7620</xdr:rowOff>
    </xdr:to>
    <xdr:sp macro="" textlink="">
      <xdr:nvSpPr>
        <xdr:cNvPr id="137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37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1257300</xdr:rowOff>
    </xdr:from>
    <xdr:to>
      <xdr:col>27</xdr:col>
      <xdr:colOff>0</xdr:colOff>
      <xdr:row>1</xdr:row>
      <xdr:rowOff>7620</xdr:rowOff>
    </xdr:to>
    <xdr:sp macro="" textlink="">
      <xdr:nvSpPr>
        <xdr:cNvPr id="137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37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1257300</xdr:rowOff>
    </xdr:from>
    <xdr:to>
      <xdr:col>27</xdr:col>
      <xdr:colOff>0</xdr:colOff>
      <xdr:row>1</xdr:row>
      <xdr:rowOff>7620</xdr:rowOff>
    </xdr:to>
    <xdr:sp macro="" textlink="">
      <xdr:nvSpPr>
        <xdr:cNvPr id="137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38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1257300</xdr:rowOff>
    </xdr:from>
    <xdr:to>
      <xdr:col>27</xdr:col>
      <xdr:colOff>0</xdr:colOff>
      <xdr:row>1</xdr:row>
      <xdr:rowOff>7620</xdr:rowOff>
    </xdr:to>
    <xdr:sp macro="" textlink="">
      <xdr:nvSpPr>
        <xdr:cNvPr id="138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38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1257300</xdr:rowOff>
    </xdr:from>
    <xdr:to>
      <xdr:col>27</xdr:col>
      <xdr:colOff>0</xdr:colOff>
      <xdr:row>1</xdr:row>
      <xdr:rowOff>7620</xdr:rowOff>
    </xdr:to>
    <xdr:sp macro="" textlink="">
      <xdr:nvSpPr>
        <xdr:cNvPr id="138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38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1257300</xdr:rowOff>
    </xdr:from>
    <xdr:to>
      <xdr:col>27</xdr:col>
      <xdr:colOff>0</xdr:colOff>
      <xdr:row>1</xdr:row>
      <xdr:rowOff>7620</xdr:rowOff>
    </xdr:to>
    <xdr:sp macro="" textlink="">
      <xdr:nvSpPr>
        <xdr:cNvPr id="138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38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1257300</xdr:rowOff>
    </xdr:from>
    <xdr:to>
      <xdr:col>27</xdr:col>
      <xdr:colOff>0</xdr:colOff>
      <xdr:row>1</xdr:row>
      <xdr:rowOff>7620</xdr:rowOff>
    </xdr:to>
    <xdr:sp macro="" textlink="">
      <xdr:nvSpPr>
        <xdr:cNvPr id="138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38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1257300</xdr:rowOff>
    </xdr:from>
    <xdr:to>
      <xdr:col>27</xdr:col>
      <xdr:colOff>0</xdr:colOff>
      <xdr:row>1</xdr:row>
      <xdr:rowOff>7620</xdr:rowOff>
    </xdr:to>
    <xdr:sp macro="" textlink="">
      <xdr:nvSpPr>
        <xdr:cNvPr id="138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39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1257300</xdr:rowOff>
    </xdr:from>
    <xdr:to>
      <xdr:col>27</xdr:col>
      <xdr:colOff>0</xdr:colOff>
      <xdr:row>1</xdr:row>
      <xdr:rowOff>7620</xdr:rowOff>
    </xdr:to>
    <xdr:sp macro="" textlink="">
      <xdr:nvSpPr>
        <xdr:cNvPr id="139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39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1257300</xdr:rowOff>
    </xdr:from>
    <xdr:to>
      <xdr:col>27</xdr:col>
      <xdr:colOff>0</xdr:colOff>
      <xdr:row>1</xdr:row>
      <xdr:rowOff>7620</xdr:rowOff>
    </xdr:to>
    <xdr:sp macro="" textlink="">
      <xdr:nvSpPr>
        <xdr:cNvPr id="139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39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8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588" name="Line 68"/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600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601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602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603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604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605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606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607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60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609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610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611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1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1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1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1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2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2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2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2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2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3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3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3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3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3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4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4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4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4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4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5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5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5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5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5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6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6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6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6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6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7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672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674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676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678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680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682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684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686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688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690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692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694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696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697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69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699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700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01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702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03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704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05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706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07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70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09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710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11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712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13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714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15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716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17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71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19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42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843" name="Line 68"/>
        <xdr:cNvSpPr>
          <a:spLocks noChangeShapeType="1"/>
        </xdr:cNvSpPr>
      </xdr:nvSpPr>
      <xdr:spPr bwMode="auto">
        <a:xfrm flipV="1">
          <a:off x="66217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4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4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4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5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5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5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5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5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6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6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6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1463040</xdr:rowOff>
    </xdr:from>
    <xdr:to>
      <xdr:col>18</xdr:col>
      <xdr:colOff>0</xdr:colOff>
      <xdr:row>1</xdr:row>
      <xdr:rowOff>7620</xdr:rowOff>
    </xdr:to>
    <xdr:sp macro="" textlink="">
      <xdr:nvSpPr>
        <xdr:cNvPr id="3946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1463040</xdr:rowOff>
    </xdr:from>
    <xdr:to>
      <xdr:col>18</xdr:col>
      <xdr:colOff>0</xdr:colOff>
      <xdr:row>1</xdr:row>
      <xdr:rowOff>7620</xdr:rowOff>
    </xdr:to>
    <xdr:sp macro="" textlink="">
      <xdr:nvSpPr>
        <xdr:cNvPr id="3948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1463040</xdr:rowOff>
    </xdr:from>
    <xdr:to>
      <xdr:col>18</xdr:col>
      <xdr:colOff>0</xdr:colOff>
      <xdr:row>1</xdr:row>
      <xdr:rowOff>7620</xdr:rowOff>
    </xdr:to>
    <xdr:sp macro="" textlink="">
      <xdr:nvSpPr>
        <xdr:cNvPr id="3950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1463040</xdr:rowOff>
    </xdr:from>
    <xdr:to>
      <xdr:col>18</xdr:col>
      <xdr:colOff>0</xdr:colOff>
      <xdr:row>1</xdr:row>
      <xdr:rowOff>7620</xdr:rowOff>
    </xdr:to>
    <xdr:sp macro="" textlink="">
      <xdr:nvSpPr>
        <xdr:cNvPr id="3952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1463040</xdr:rowOff>
    </xdr:from>
    <xdr:to>
      <xdr:col>18</xdr:col>
      <xdr:colOff>0</xdr:colOff>
      <xdr:row>1</xdr:row>
      <xdr:rowOff>7620</xdr:rowOff>
    </xdr:to>
    <xdr:sp macro="" textlink="">
      <xdr:nvSpPr>
        <xdr:cNvPr id="3954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1463040</xdr:rowOff>
    </xdr:from>
    <xdr:to>
      <xdr:col>18</xdr:col>
      <xdr:colOff>0</xdr:colOff>
      <xdr:row>1</xdr:row>
      <xdr:rowOff>7620</xdr:rowOff>
    </xdr:to>
    <xdr:sp macro="" textlink="">
      <xdr:nvSpPr>
        <xdr:cNvPr id="3956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1463040</xdr:rowOff>
    </xdr:from>
    <xdr:to>
      <xdr:col>18</xdr:col>
      <xdr:colOff>0</xdr:colOff>
      <xdr:row>1</xdr:row>
      <xdr:rowOff>7620</xdr:rowOff>
    </xdr:to>
    <xdr:sp macro="" textlink="">
      <xdr:nvSpPr>
        <xdr:cNvPr id="3958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1463040</xdr:rowOff>
    </xdr:from>
    <xdr:to>
      <xdr:col>18</xdr:col>
      <xdr:colOff>0</xdr:colOff>
      <xdr:row>1</xdr:row>
      <xdr:rowOff>7620</xdr:rowOff>
    </xdr:to>
    <xdr:sp macro="" textlink="">
      <xdr:nvSpPr>
        <xdr:cNvPr id="3960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1463040</xdr:rowOff>
    </xdr:from>
    <xdr:to>
      <xdr:col>18</xdr:col>
      <xdr:colOff>0</xdr:colOff>
      <xdr:row>1</xdr:row>
      <xdr:rowOff>7620</xdr:rowOff>
    </xdr:to>
    <xdr:sp macro="" textlink="">
      <xdr:nvSpPr>
        <xdr:cNvPr id="3962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1463040</xdr:rowOff>
    </xdr:from>
    <xdr:to>
      <xdr:col>18</xdr:col>
      <xdr:colOff>0</xdr:colOff>
      <xdr:row>1</xdr:row>
      <xdr:rowOff>7620</xdr:rowOff>
    </xdr:to>
    <xdr:sp macro="" textlink="">
      <xdr:nvSpPr>
        <xdr:cNvPr id="3964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1463040</xdr:rowOff>
    </xdr:from>
    <xdr:to>
      <xdr:col>18</xdr:col>
      <xdr:colOff>0</xdr:colOff>
      <xdr:row>1</xdr:row>
      <xdr:rowOff>7620</xdr:rowOff>
    </xdr:to>
    <xdr:sp macro="" textlink="">
      <xdr:nvSpPr>
        <xdr:cNvPr id="3966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1463040</xdr:rowOff>
    </xdr:from>
    <xdr:to>
      <xdr:col>18</xdr:col>
      <xdr:colOff>0</xdr:colOff>
      <xdr:row>1</xdr:row>
      <xdr:rowOff>7620</xdr:rowOff>
    </xdr:to>
    <xdr:sp macro="" textlink="">
      <xdr:nvSpPr>
        <xdr:cNvPr id="3968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3970" name="Text Box 33"/>
        <xdr:cNvSpPr txBox="1">
          <a:spLocks noChangeArrowheads="1"/>
        </xdr:cNvSpPr>
      </xdr:nvSpPr>
      <xdr:spPr bwMode="auto">
        <a:xfrm>
          <a:off x="776668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971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1533525</xdr:rowOff>
    </xdr:from>
    <xdr:to>
      <xdr:col>29</xdr:col>
      <xdr:colOff>0</xdr:colOff>
      <xdr:row>1</xdr:row>
      <xdr:rowOff>0</xdr:rowOff>
    </xdr:to>
    <xdr:sp macro="" textlink="">
      <xdr:nvSpPr>
        <xdr:cNvPr id="3972" name="Line 68"/>
        <xdr:cNvSpPr>
          <a:spLocks noChangeShapeType="1"/>
        </xdr:cNvSpPr>
      </xdr:nvSpPr>
      <xdr:spPr bwMode="auto">
        <a:xfrm flipV="1">
          <a:off x="662178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973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974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975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976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977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978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979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980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981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982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983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984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985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986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987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988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989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990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991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992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993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994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995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9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200" name="Line 68"/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0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0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0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0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1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1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1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1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9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9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0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0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0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0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0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1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1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41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4042" name="Line 68"/>
        <xdr:cNvSpPr>
          <a:spLocks noChangeShapeType="1"/>
        </xdr:cNvSpPr>
      </xdr:nvSpPr>
      <xdr:spPr bwMode="auto">
        <a:xfrm flipV="1">
          <a:off x="654558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44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46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4048" name="Line 24"/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4050" name="Line 548"/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52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54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56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58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60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62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4064" name="Line 24"/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4066" name="Line 548"/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68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70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72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075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1533525</xdr:rowOff>
    </xdr:from>
    <xdr:to>
      <xdr:col>20</xdr:col>
      <xdr:colOff>0</xdr:colOff>
      <xdr:row>1</xdr:row>
      <xdr:rowOff>0</xdr:rowOff>
    </xdr:to>
    <xdr:sp macro="" textlink="">
      <xdr:nvSpPr>
        <xdr:cNvPr id="4076" name="Line 68"/>
        <xdr:cNvSpPr>
          <a:spLocks noChangeShapeType="1"/>
        </xdr:cNvSpPr>
      </xdr:nvSpPr>
      <xdr:spPr bwMode="auto">
        <a:xfrm flipV="1">
          <a:off x="65455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078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080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082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084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086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088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090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092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094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096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098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4152" name="Text Box 33"/>
        <xdr:cNvSpPr txBox="1">
          <a:spLocks noChangeArrowheads="1"/>
        </xdr:cNvSpPr>
      </xdr:nvSpPr>
      <xdr:spPr bwMode="auto">
        <a:xfrm>
          <a:off x="769048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153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1533525</xdr:rowOff>
    </xdr:from>
    <xdr:to>
      <xdr:col>29</xdr:col>
      <xdr:colOff>0</xdr:colOff>
      <xdr:row>1</xdr:row>
      <xdr:rowOff>0</xdr:rowOff>
    </xdr:to>
    <xdr:sp macro="" textlink="">
      <xdr:nvSpPr>
        <xdr:cNvPr id="4154" name="Line 68"/>
        <xdr:cNvSpPr>
          <a:spLocks noChangeShapeType="1"/>
        </xdr:cNvSpPr>
      </xdr:nvSpPr>
      <xdr:spPr bwMode="auto">
        <a:xfrm flipV="1">
          <a:off x="654558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55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156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57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158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59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160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61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162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63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164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65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166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67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168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69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170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71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172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73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174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75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176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77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0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4205" name="Line 68"/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0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1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1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1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2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2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2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2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2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3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3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3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3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4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4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4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4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5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5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5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5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5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6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6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6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6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6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7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7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7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30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0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30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0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30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0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30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0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30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1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31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1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31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1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31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1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31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1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31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2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32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2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32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2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4373" name="Text Box 33"/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374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1533525</xdr:rowOff>
    </xdr:from>
    <xdr:to>
      <xdr:col>29</xdr:col>
      <xdr:colOff>0</xdr:colOff>
      <xdr:row>1</xdr:row>
      <xdr:rowOff>0</xdr:rowOff>
    </xdr:to>
    <xdr:sp macro="" textlink="">
      <xdr:nvSpPr>
        <xdr:cNvPr id="4375" name="Line 68"/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76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377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78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379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80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381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82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383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84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385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86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387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88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389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90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391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92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393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94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395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96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397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98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60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4461" name="Line 68"/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63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65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67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69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71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73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75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77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79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81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83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4485" name="Text Box 33"/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486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1533525</xdr:rowOff>
    </xdr:from>
    <xdr:to>
      <xdr:col>29</xdr:col>
      <xdr:colOff>0</xdr:colOff>
      <xdr:row>1</xdr:row>
      <xdr:rowOff>0</xdr:rowOff>
    </xdr:to>
    <xdr:sp macro="" textlink="">
      <xdr:nvSpPr>
        <xdr:cNvPr id="4487" name="Line 68"/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488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489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490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491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492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38</xdr:row>
      <xdr:rowOff>1543050</xdr:rowOff>
    </xdr:from>
    <xdr:to>
      <xdr:col>27</xdr:col>
      <xdr:colOff>0</xdr:colOff>
      <xdr:row>39</xdr:row>
      <xdr:rowOff>9525</xdr:rowOff>
    </xdr:to>
    <xdr:sp macro="" textlink="">
      <xdr:nvSpPr>
        <xdr:cNvPr id="4493" name="Line 24"/>
        <xdr:cNvSpPr>
          <a:spLocks noChangeShapeType="1"/>
        </xdr:cNvSpPr>
      </xdr:nvSpPr>
      <xdr:spPr bwMode="auto">
        <a:xfrm flipV="1">
          <a:off x="588264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1562100</xdr:rowOff>
    </xdr:from>
    <xdr:to>
      <xdr:col>31</xdr:col>
      <xdr:colOff>0</xdr:colOff>
      <xdr:row>39</xdr:row>
      <xdr:rowOff>28575</xdr:rowOff>
    </xdr:to>
    <xdr:sp macro="" textlink="">
      <xdr:nvSpPr>
        <xdr:cNvPr id="4494" name="Line 26"/>
        <xdr:cNvSpPr>
          <a:spLocks noChangeShapeType="1"/>
        </xdr:cNvSpPr>
      </xdr:nvSpPr>
      <xdr:spPr bwMode="auto">
        <a:xfrm flipV="1">
          <a:off x="739902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38</xdr:row>
      <xdr:rowOff>1543050</xdr:rowOff>
    </xdr:from>
    <xdr:to>
      <xdr:col>27</xdr:col>
      <xdr:colOff>0</xdr:colOff>
      <xdr:row>39</xdr:row>
      <xdr:rowOff>9525</xdr:rowOff>
    </xdr:to>
    <xdr:sp macro="" textlink="">
      <xdr:nvSpPr>
        <xdr:cNvPr id="4495" name="Line 548"/>
        <xdr:cNvSpPr>
          <a:spLocks noChangeShapeType="1"/>
        </xdr:cNvSpPr>
      </xdr:nvSpPr>
      <xdr:spPr bwMode="auto">
        <a:xfrm flipV="1">
          <a:off x="588264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1562100</xdr:rowOff>
    </xdr:from>
    <xdr:to>
      <xdr:col>31</xdr:col>
      <xdr:colOff>0</xdr:colOff>
      <xdr:row>39</xdr:row>
      <xdr:rowOff>28575</xdr:rowOff>
    </xdr:to>
    <xdr:sp macro="" textlink="">
      <xdr:nvSpPr>
        <xdr:cNvPr id="4496" name="Line 550"/>
        <xdr:cNvSpPr>
          <a:spLocks noChangeShapeType="1"/>
        </xdr:cNvSpPr>
      </xdr:nvSpPr>
      <xdr:spPr bwMode="auto">
        <a:xfrm flipV="1">
          <a:off x="739902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497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498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499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500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501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502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503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504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505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506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507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508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38</xdr:row>
      <xdr:rowOff>1543050</xdr:rowOff>
    </xdr:from>
    <xdr:to>
      <xdr:col>27</xdr:col>
      <xdr:colOff>0</xdr:colOff>
      <xdr:row>39</xdr:row>
      <xdr:rowOff>9525</xdr:rowOff>
    </xdr:to>
    <xdr:sp macro="" textlink="">
      <xdr:nvSpPr>
        <xdr:cNvPr id="4509" name="Line 24"/>
        <xdr:cNvSpPr>
          <a:spLocks noChangeShapeType="1"/>
        </xdr:cNvSpPr>
      </xdr:nvSpPr>
      <xdr:spPr bwMode="auto">
        <a:xfrm flipV="1">
          <a:off x="588264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1562100</xdr:rowOff>
    </xdr:from>
    <xdr:to>
      <xdr:col>31</xdr:col>
      <xdr:colOff>0</xdr:colOff>
      <xdr:row>39</xdr:row>
      <xdr:rowOff>28575</xdr:rowOff>
    </xdr:to>
    <xdr:sp macro="" textlink="">
      <xdr:nvSpPr>
        <xdr:cNvPr id="4510" name="Line 26"/>
        <xdr:cNvSpPr>
          <a:spLocks noChangeShapeType="1"/>
        </xdr:cNvSpPr>
      </xdr:nvSpPr>
      <xdr:spPr bwMode="auto">
        <a:xfrm flipV="1">
          <a:off x="739902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38</xdr:row>
      <xdr:rowOff>1543050</xdr:rowOff>
    </xdr:from>
    <xdr:to>
      <xdr:col>27</xdr:col>
      <xdr:colOff>0</xdr:colOff>
      <xdr:row>39</xdr:row>
      <xdr:rowOff>9525</xdr:rowOff>
    </xdr:to>
    <xdr:sp macro="" textlink="">
      <xdr:nvSpPr>
        <xdr:cNvPr id="4511" name="Line 548"/>
        <xdr:cNvSpPr>
          <a:spLocks noChangeShapeType="1"/>
        </xdr:cNvSpPr>
      </xdr:nvSpPr>
      <xdr:spPr bwMode="auto">
        <a:xfrm flipV="1">
          <a:off x="588264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1562100</xdr:rowOff>
    </xdr:from>
    <xdr:to>
      <xdr:col>31</xdr:col>
      <xdr:colOff>0</xdr:colOff>
      <xdr:row>39</xdr:row>
      <xdr:rowOff>28575</xdr:rowOff>
    </xdr:to>
    <xdr:sp macro="" textlink="">
      <xdr:nvSpPr>
        <xdr:cNvPr id="4512" name="Line 550"/>
        <xdr:cNvSpPr>
          <a:spLocks noChangeShapeType="1"/>
        </xdr:cNvSpPr>
      </xdr:nvSpPr>
      <xdr:spPr bwMode="auto">
        <a:xfrm flipV="1">
          <a:off x="739902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513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514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515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516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517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518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520" name="Line 67"/>
        <xdr:cNvSpPr>
          <a:spLocks noChangeShapeType="1"/>
        </xdr:cNvSpPr>
      </xdr:nvSpPr>
      <xdr:spPr bwMode="auto">
        <a:xfrm flipV="1">
          <a:off x="65913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1533525</xdr:rowOff>
    </xdr:from>
    <xdr:to>
      <xdr:col>20</xdr:col>
      <xdr:colOff>0</xdr:colOff>
      <xdr:row>1</xdr:row>
      <xdr:rowOff>0</xdr:rowOff>
    </xdr:to>
    <xdr:sp macro="" textlink="">
      <xdr:nvSpPr>
        <xdr:cNvPr id="4521" name="Line 68"/>
        <xdr:cNvSpPr>
          <a:spLocks noChangeShapeType="1"/>
        </xdr:cNvSpPr>
      </xdr:nvSpPr>
      <xdr:spPr bwMode="auto">
        <a:xfrm flipV="1">
          <a:off x="737616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523" name="Line 67"/>
        <xdr:cNvSpPr>
          <a:spLocks noChangeShapeType="1"/>
        </xdr:cNvSpPr>
      </xdr:nvSpPr>
      <xdr:spPr bwMode="auto">
        <a:xfrm flipV="1">
          <a:off x="65913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525" name="Line 67"/>
        <xdr:cNvSpPr>
          <a:spLocks noChangeShapeType="1"/>
        </xdr:cNvSpPr>
      </xdr:nvSpPr>
      <xdr:spPr bwMode="auto">
        <a:xfrm flipV="1">
          <a:off x="65913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527" name="Line 67"/>
        <xdr:cNvSpPr>
          <a:spLocks noChangeShapeType="1"/>
        </xdr:cNvSpPr>
      </xdr:nvSpPr>
      <xdr:spPr bwMode="auto">
        <a:xfrm flipV="1">
          <a:off x="65913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529" name="Line 67"/>
        <xdr:cNvSpPr>
          <a:spLocks noChangeShapeType="1"/>
        </xdr:cNvSpPr>
      </xdr:nvSpPr>
      <xdr:spPr bwMode="auto">
        <a:xfrm flipV="1">
          <a:off x="65913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531" name="Line 67"/>
        <xdr:cNvSpPr>
          <a:spLocks noChangeShapeType="1"/>
        </xdr:cNvSpPr>
      </xdr:nvSpPr>
      <xdr:spPr bwMode="auto">
        <a:xfrm flipV="1">
          <a:off x="65913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533" name="Line 67"/>
        <xdr:cNvSpPr>
          <a:spLocks noChangeShapeType="1"/>
        </xdr:cNvSpPr>
      </xdr:nvSpPr>
      <xdr:spPr bwMode="auto">
        <a:xfrm flipV="1">
          <a:off x="65913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535" name="Line 67"/>
        <xdr:cNvSpPr>
          <a:spLocks noChangeShapeType="1"/>
        </xdr:cNvSpPr>
      </xdr:nvSpPr>
      <xdr:spPr bwMode="auto">
        <a:xfrm flipV="1">
          <a:off x="65913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537" name="Line 67"/>
        <xdr:cNvSpPr>
          <a:spLocks noChangeShapeType="1"/>
        </xdr:cNvSpPr>
      </xdr:nvSpPr>
      <xdr:spPr bwMode="auto">
        <a:xfrm flipV="1">
          <a:off x="65913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539" name="Line 67"/>
        <xdr:cNvSpPr>
          <a:spLocks noChangeShapeType="1"/>
        </xdr:cNvSpPr>
      </xdr:nvSpPr>
      <xdr:spPr bwMode="auto">
        <a:xfrm flipV="1">
          <a:off x="65913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541" name="Line 67"/>
        <xdr:cNvSpPr>
          <a:spLocks noChangeShapeType="1"/>
        </xdr:cNvSpPr>
      </xdr:nvSpPr>
      <xdr:spPr bwMode="auto">
        <a:xfrm flipV="1">
          <a:off x="65913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543" name="Line 67"/>
        <xdr:cNvSpPr>
          <a:spLocks noChangeShapeType="1"/>
        </xdr:cNvSpPr>
      </xdr:nvSpPr>
      <xdr:spPr bwMode="auto">
        <a:xfrm flipV="1">
          <a:off x="65913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793" name="Line 67"/>
        <xdr:cNvSpPr>
          <a:spLocks noChangeShapeType="1"/>
        </xdr:cNvSpPr>
      </xdr:nvSpPr>
      <xdr:spPr bwMode="auto">
        <a:xfrm flipV="1">
          <a:off x="5958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794" name="Line 68"/>
        <xdr:cNvSpPr>
          <a:spLocks noChangeShapeType="1"/>
        </xdr:cNvSpPr>
      </xdr:nvSpPr>
      <xdr:spPr bwMode="auto">
        <a:xfrm flipV="1">
          <a:off x="674370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796" name="Line 67"/>
        <xdr:cNvSpPr>
          <a:spLocks noChangeShapeType="1"/>
        </xdr:cNvSpPr>
      </xdr:nvSpPr>
      <xdr:spPr bwMode="auto">
        <a:xfrm flipV="1">
          <a:off x="5958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798" name="Line 67"/>
        <xdr:cNvSpPr>
          <a:spLocks noChangeShapeType="1"/>
        </xdr:cNvSpPr>
      </xdr:nvSpPr>
      <xdr:spPr bwMode="auto">
        <a:xfrm flipV="1">
          <a:off x="5958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00" name="Line 67"/>
        <xdr:cNvSpPr>
          <a:spLocks noChangeShapeType="1"/>
        </xdr:cNvSpPr>
      </xdr:nvSpPr>
      <xdr:spPr bwMode="auto">
        <a:xfrm flipV="1">
          <a:off x="5958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02" name="Line 67"/>
        <xdr:cNvSpPr>
          <a:spLocks noChangeShapeType="1"/>
        </xdr:cNvSpPr>
      </xdr:nvSpPr>
      <xdr:spPr bwMode="auto">
        <a:xfrm flipV="1">
          <a:off x="5958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04" name="Line 67"/>
        <xdr:cNvSpPr>
          <a:spLocks noChangeShapeType="1"/>
        </xdr:cNvSpPr>
      </xdr:nvSpPr>
      <xdr:spPr bwMode="auto">
        <a:xfrm flipV="1">
          <a:off x="5958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06" name="Line 67"/>
        <xdr:cNvSpPr>
          <a:spLocks noChangeShapeType="1"/>
        </xdr:cNvSpPr>
      </xdr:nvSpPr>
      <xdr:spPr bwMode="auto">
        <a:xfrm flipV="1">
          <a:off x="5958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08" name="Line 67"/>
        <xdr:cNvSpPr>
          <a:spLocks noChangeShapeType="1"/>
        </xdr:cNvSpPr>
      </xdr:nvSpPr>
      <xdr:spPr bwMode="auto">
        <a:xfrm flipV="1">
          <a:off x="5958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10" name="Line 67"/>
        <xdr:cNvSpPr>
          <a:spLocks noChangeShapeType="1"/>
        </xdr:cNvSpPr>
      </xdr:nvSpPr>
      <xdr:spPr bwMode="auto">
        <a:xfrm flipV="1">
          <a:off x="5958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12" name="Line 67"/>
        <xdr:cNvSpPr>
          <a:spLocks noChangeShapeType="1"/>
        </xdr:cNvSpPr>
      </xdr:nvSpPr>
      <xdr:spPr bwMode="auto">
        <a:xfrm flipV="1">
          <a:off x="5958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14" name="Line 67"/>
        <xdr:cNvSpPr>
          <a:spLocks noChangeShapeType="1"/>
        </xdr:cNvSpPr>
      </xdr:nvSpPr>
      <xdr:spPr bwMode="auto">
        <a:xfrm flipV="1">
          <a:off x="5958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93" name="Line 67"/>
        <xdr:cNvSpPr>
          <a:spLocks noChangeShapeType="1"/>
        </xdr:cNvSpPr>
      </xdr:nvSpPr>
      <xdr:spPr bwMode="auto">
        <a:xfrm flipV="1">
          <a:off x="5958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95" name="Line 67"/>
        <xdr:cNvSpPr>
          <a:spLocks noChangeShapeType="1"/>
        </xdr:cNvSpPr>
      </xdr:nvSpPr>
      <xdr:spPr bwMode="auto">
        <a:xfrm flipV="1">
          <a:off x="5958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97" name="Line 67"/>
        <xdr:cNvSpPr>
          <a:spLocks noChangeShapeType="1"/>
        </xdr:cNvSpPr>
      </xdr:nvSpPr>
      <xdr:spPr bwMode="auto">
        <a:xfrm flipV="1">
          <a:off x="5958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99" name="Line 67"/>
        <xdr:cNvSpPr>
          <a:spLocks noChangeShapeType="1"/>
        </xdr:cNvSpPr>
      </xdr:nvSpPr>
      <xdr:spPr bwMode="auto">
        <a:xfrm flipV="1">
          <a:off x="5958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01" name="Line 67"/>
        <xdr:cNvSpPr>
          <a:spLocks noChangeShapeType="1"/>
        </xdr:cNvSpPr>
      </xdr:nvSpPr>
      <xdr:spPr bwMode="auto">
        <a:xfrm flipV="1">
          <a:off x="5958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03" name="Line 67"/>
        <xdr:cNvSpPr>
          <a:spLocks noChangeShapeType="1"/>
        </xdr:cNvSpPr>
      </xdr:nvSpPr>
      <xdr:spPr bwMode="auto">
        <a:xfrm flipV="1">
          <a:off x="5958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05" name="Line 67"/>
        <xdr:cNvSpPr>
          <a:spLocks noChangeShapeType="1"/>
        </xdr:cNvSpPr>
      </xdr:nvSpPr>
      <xdr:spPr bwMode="auto">
        <a:xfrm flipV="1">
          <a:off x="5958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07" name="Line 67"/>
        <xdr:cNvSpPr>
          <a:spLocks noChangeShapeType="1"/>
        </xdr:cNvSpPr>
      </xdr:nvSpPr>
      <xdr:spPr bwMode="auto">
        <a:xfrm flipV="1">
          <a:off x="5958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09" name="Line 67"/>
        <xdr:cNvSpPr>
          <a:spLocks noChangeShapeType="1"/>
        </xdr:cNvSpPr>
      </xdr:nvSpPr>
      <xdr:spPr bwMode="auto">
        <a:xfrm flipV="1">
          <a:off x="5958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11" name="Line 67"/>
        <xdr:cNvSpPr>
          <a:spLocks noChangeShapeType="1"/>
        </xdr:cNvSpPr>
      </xdr:nvSpPr>
      <xdr:spPr bwMode="auto">
        <a:xfrm flipV="1">
          <a:off x="5958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13" name="Line 67"/>
        <xdr:cNvSpPr>
          <a:spLocks noChangeShapeType="1"/>
        </xdr:cNvSpPr>
      </xdr:nvSpPr>
      <xdr:spPr bwMode="auto">
        <a:xfrm flipV="1">
          <a:off x="5958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15" name="Line 67"/>
        <xdr:cNvSpPr>
          <a:spLocks noChangeShapeType="1"/>
        </xdr:cNvSpPr>
      </xdr:nvSpPr>
      <xdr:spPr bwMode="auto">
        <a:xfrm flipV="1">
          <a:off x="5958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17" name="Line 67"/>
        <xdr:cNvSpPr>
          <a:spLocks noChangeShapeType="1"/>
        </xdr:cNvSpPr>
      </xdr:nvSpPr>
      <xdr:spPr bwMode="auto">
        <a:xfrm flipV="1">
          <a:off x="5958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100" name="Line 67"/>
        <xdr:cNvSpPr>
          <a:spLocks noChangeShapeType="1"/>
        </xdr:cNvSpPr>
      </xdr:nvSpPr>
      <xdr:spPr bwMode="auto">
        <a:xfrm flipV="1">
          <a:off x="12054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102" name="Line 67"/>
        <xdr:cNvSpPr>
          <a:spLocks noChangeShapeType="1"/>
        </xdr:cNvSpPr>
      </xdr:nvSpPr>
      <xdr:spPr bwMode="auto">
        <a:xfrm flipV="1">
          <a:off x="12054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104" name="Line 67"/>
        <xdr:cNvSpPr>
          <a:spLocks noChangeShapeType="1"/>
        </xdr:cNvSpPr>
      </xdr:nvSpPr>
      <xdr:spPr bwMode="auto">
        <a:xfrm flipV="1">
          <a:off x="12054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106" name="Line 67"/>
        <xdr:cNvSpPr>
          <a:spLocks noChangeShapeType="1"/>
        </xdr:cNvSpPr>
      </xdr:nvSpPr>
      <xdr:spPr bwMode="auto">
        <a:xfrm flipV="1">
          <a:off x="12054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108" name="Line 67"/>
        <xdr:cNvSpPr>
          <a:spLocks noChangeShapeType="1"/>
        </xdr:cNvSpPr>
      </xdr:nvSpPr>
      <xdr:spPr bwMode="auto">
        <a:xfrm flipV="1">
          <a:off x="12054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110" name="Line 67"/>
        <xdr:cNvSpPr>
          <a:spLocks noChangeShapeType="1"/>
        </xdr:cNvSpPr>
      </xdr:nvSpPr>
      <xdr:spPr bwMode="auto">
        <a:xfrm flipV="1">
          <a:off x="12054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112" name="Line 67"/>
        <xdr:cNvSpPr>
          <a:spLocks noChangeShapeType="1"/>
        </xdr:cNvSpPr>
      </xdr:nvSpPr>
      <xdr:spPr bwMode="auto">
        <a:xfrm flipV="1">
          <a:off x="12054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114" name="Line 67"/>
        <xdr:cNvSpPr>
          <a:spLocks noChangeShapeType="1"/>
        </xdr:cNvSpPr>
      </xdr:nvSpPr>
      <xdr:spPr bwMode="auto">
        <a:xfrm flipV="1">
          <a:off x="12054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116" name="Line 67"/>
        <xdr:cNvSpPr>
          <a:spLocks noChangeShapeType="1"/>
        </xdr:cNvSpPr>
      </xdr:nvSpPr>
      <xdr:spPr bwMode="auto">
        <a:xfrm flipV="1">
          <a:off x="12054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118" name="Line 67"/>
        <xdr:cNvSpPr>
          <a:spLocks noChangeShapeType="1"/>
        </xdr:cNvSpPr>
      </xdr:nvSpPr>
      <xdr:spPr bwMode="auto">
        <a:xfrm flipV="1">
          <a:off x="12054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120" name="Line 67"/>
        <xdr:cNvSpPr>
          <a:spLocks noChangeShapeType="1"/>
        </xdr:cNvSpPr>
      </xdr:nvSpPr>
      <xdr:spPr bwMode="auto">
        <a:xfrm flipV="1">
          <a:off x="12054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122" name="Line 67"/>
        <xdr:cNvSpPr>
          <a:spLocks noChangeShapeType="1"/>
        </xdr:cNvSpPr>
      </xdr:nvSpPr>
      <xdr:spPr bwMode="auto">
        <a:xfrm flipV="1">
          <a:off x="12054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124" name="Line 67"/>
        <xdr:cNvSpPr>
          <a:spLocks noChangeShapeType="1"/>
        </xdr:cNvSpPr>
      </xdr:nvSpPr>
      <xdr:spPr bwMode="auto">
        <a:xfrm flipV="1">
          <a:off x="181584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25" name="Line 69"/>
        <xdr:cNvSpPr>
          <a:spLocks noChangeShapeType="1"/>
        </xdr:cNvSpPr>
      </xdr:nvSpPr>
      <xdr:spPr bwMode="auto">
        <a:xfrm flipV="1">
          <a:off x="19674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571" name="Line 67"/>
        <xdr:cNvSpPr>
          <a:spLocks noChangeShapeType="1"/>
        </xdr:cNvSpPr>
      </xdr:nvSpPr>
      <xdr:spPr bwMode="auto">
        <a:xfrm flipV="1">
          <a:off x="181584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572" name="Line 69"/>
        <xdr:cNvSpPr>
          <a:spLocks noChangeShapeType="1"/>
        </xdr:cNvSpPr>
      </xdr:nvSpPr>
      <xdr:spPr bwMode="auto">
        <a:xfrm flipV="1">
          <a:off x="19674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573" name="Line 67"/>
        <xdr:cNvSpPr>
          <a:spLocks noChangeShapeType="1"/>
        </xdr:cNvSpPr>
      </xdr:nvSpPr>
      <xdr:spPr bwMode="auto">
        <a:xfrm flipV="1">
          <a:off x="181584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574" name="Line 69"/>
        <xdr:cNvSpPr>
          <a:spLocks noChangeShapeType="1"/>
        </xdr:cNvSpPr>
      </xdr:nvSpPr>
      <xdr:spPr bwMode="auto">
        <a:xfrm flipV="1">
          <a:off x="19674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575" name="Line 67"/>
        <xdr:cNvSpPr>
          <a:spLocks noChangeShapeType="1"/>
        </xdr:cNvSpPr>
      </xdr:nvSpPr>
      <xdr:spPr bwMode="auto">
        <a:xfrm flipV="1">
          <a:off x="181584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576" name="Line 69"/>
        <xdr:cNvSpPr>
          <a:spLocks noChangeShapeType="1"/>
        </xdr:cNvSpPr>
      </xdr:nvSpPr>
      <xdr:spPr bwMode="auto">
        <a:xfrm flipV="1">
          <a:off x="19674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577" name="Line 67"/>
        <xdr:cNvSpPr>
          <a:spLocks noChangeShapeType="1"/>
        </xdr:cNvSpPr>
      </xdr:nvSpPr>
      <xdr:spPr bwMode="auto">
        <a:xfrm flipV="1">
          <a:off x="181584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578" name="Line 69"/>
        <xdr:cNvSpPr>
          <a:spLocks noChangeShapeType="1"/>
        </xdr:cNvSpPr>
      </xdr:nvSpPr>
      <xdr:spPr bwMode="auto">
        <a:xfrm flipV="1">
          <a:off x="19674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579" name="Line 67"/>
        <xdr:cNvSpPr>
          <a:spLocks noChangeShapeType="1"/>
        </xdr:cNvSpPr>
      </xdr:nvSpPr>
      <xdr:spPr bwMode="auto">
        <a:xfrm flipV="1">
          <a:off x="181584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580" name="Line 69"/>
        <xdr:cNvSpPr>
          <a:spLocks noChangeShapeType="1"/>
        </xdr:cNvSpPr>
      </xdr:nvSpPr>
      <xdr:spPr bwMode="auto">
        <a:xfrm flipV="1">
          <a:off x="19674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581" name="Line 67"/>
        <xdr:cNvSpPr>
          <a:spLocks noChangeShapeType="1"/>
        </xdr:cNvSpPr>
      </xdr:nvSpPr>
      <xdr:spPr bwMode="auto">
        <a:xfrm flipV="1">
          <a:off x="181584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582" name="Line 69"/>
        <xdr:cNvSpPr>
          <a:spLocks noChangeShapeType="1"/>
        </xdr:cNvSpPr>
      </xdr:nvSpPr>
      <xdr:spPr bwMode="auto">
        <a:xfrm flipV="1">
          <a:off x="19674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583" name="Line 67"/>
        <xdr:cNvSpPr>
          <a:spLocks noChangeShapeType="1"/>
        </xdr:cNvSpPr>
      </xdr:nvSpPr>
      <xdr:spPr bwMode="auto">
        <a:xfrm flipV="1">
          <a:off x="181584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584" name="Line 69"/>
        <xdr:cNvSpPr>
          <a:spLocks noChangeShapeType="1"/>
        </xdr:cNvSpPr>
      </xdr:nvSpPr>
      <xdr:spPr bwMode="auto">
        <a:xfrm flipV="1">
          <a:off x="19674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585" name="Line 67"/>
        <xdr:cNvSpPr>
          <a:spLocks noChangeShapeType="1"/>
        </xdr:cNvSpPr>
      </xdr:nvSpPr>
      <xdr:spPr bwMode="auto">
        <a:xfrm flipV="1">
          <a:off x="181584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586" name="Line 69"/>
        <xdr:cNvSpPr>
          <a:spLocks noChangeShapeType="1"/>
        </xdr:cNvSpPr>
      </xdr:nvSpPr>
      <xdr:spPr bwMode="auto">
        <a:xfrm flipV="1">
          <a:off x="19674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587" name="Line 67"/>
        <xdr:cNvSpPr>
          <a:spLocks noChangeShapeType="1"/>
        </xdr:cNvSpPr>
      </xdr:nvSpPr>
      <xdr:spPr bwMode="auto">
        <a:xfrm flipV="1">
          <a:off x="181584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588" name="Line 69"/>
        <xdr:cNvSpPr>
          <a:spLocks noChangeShapeType="1"/>
        </xdr:cNvSpPr>
      </xdr:nvSpPr>
      <xdr:spPr bwMode="auto">
        <a:xfrm flipV="1">
          <a:off x="19674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589" name="Line 67"/>
        <xdr:cNvSpPr>
          <a:spLocks noChangeShapeType="1"/>
        </xdr:cNvSpPr>
      </xdr:nvSpPr>
      <xdr:spPr bwMode="auto">
        <a:xfrm flipV="1">
          <a:off x="181584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590" name="Line 69"/>
        <xdr:cNvSpPr>
          <a:spLocks noChangeShapeType="1"/>
        </xdr:cNvSpPr>
      </xdr:nvSpPr>
      <xdr:spPr bwMode="auto">
        <a:xfrm flipV="1">
          <a:off x="19674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4591" name="Line 67"/>
        <xdr:cNvSpPr>
          <a:spLocks noChangeShapeType="1"/>
        </xdr:cNvSpPr>
      </xdr:nvSpPr>
      <xdr:spPr bwMode="auto">
        <a:xfrm flipV="1">
          <a:off x="181584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592" name="Line 69"/>
        <xdr:cNvSpPr>
          <a:spLocks noChangeShapeType="1"/>
        </xdr:cNvSpPr>
      </xdr:nvSpPr>
      <xdr:spPr bwMode="auto">
        <a:xfrm flipV="1">
          <a:off x="19674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4641" name="Text Box 33"/>
        <xdr:cNvSpPr txBox="1">
          <a:spLocks noChangeArrowheads="1"/>
        </xdr:cNvSpPr>
      </xdr:nvSpPr>
      <xdr:spPr bwMode="auto">
        <a:xfrm>
          <a:off x="76981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0</xdr:colOff>
      <xdr:row>0</xdr:row>
      <xdr:rowOff>1463040</xdr:rowOff>
    </xdr:from>
    <xdr:to>
      <xdr:col>27</xdr:col>
      <xdr:colOff>0</xdr:colOff>
      <xdr:row>1</xdr:row>
      <xdr:rowOff>7620</xdr:rowOff>
    </xdr:to>
    <xdr:sp macro="" textlink="">
      <xdr:nvSpPr>
        <xdr:cNvPr id="4642" name="Line 67"/>
        <xdr:cNvSpPr>
          <a:spLocks noChangeShapeType="1"/>
        </xdr:cNvSpPr>
      </xdr:nvSpPr>
      <xdr:spPr bwMode="auto">
        <a:xfrm flipV="1">
          <a:off x="576834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4643" name="Line 69"/>
        <xdr:cNvSpPr>
          <a:spLocks noChangeShapeType="1"/>
        </xdr:cNvSpPr>
      </xdr:nvSpPr>
      <xdr:spPr bwMode="auto">
        <a:xfrm flipV="1">
          <a:off x="728472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1463040</xdr:rowOff>
    </xdr:from>
    <xdr:to>
      <xdr:col>27</xdr:col>
      <xdr:colOff>0</xdr:colOff>
      <xdr:row>1</xdr:row>
      <xdr:rowOff>7620</xdr:rowOff>
    </xdr:to>
    <xdr:sp macro="" textlink="">
      <xdr:nvSpPr>
        <xdr:cNvPr id="4644" name="Line 67"/>
        <xdr:cNvSpPr>
          <a:spLocks noChangeShapeType="1"/>
        </xdr:cNvSpPr>
      </xdr:nvSpPr>
      <xdr:spPr bwMode="auto">
        <a:xfrm flipV="1">
          <a:off x="576834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4645" name="Line 69"/>
        <xdr:cNvSpPr>
          <a:spLocks noChangeShapeType="1"/>
        </xdr:cNvSpPr>
      </xdr:nvSpPr>
      <xdr:spPr bwMode="auto">
        <a:xfrm flipV="1">
          <a:off x="728472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1463040</xdr:rowOff>
    </xdr:from>
    <xdr:to>
      <xdr:col>27</xdr:col>
      <xdr:colOff>0</xdr:colOff>
      <xdr:row>1</xdr:row>
      <xdr:rowOff>7620</xdr:rowOff>
    </xdr:to>
    <xdr:sp macro="" textlink="">
      <xdr:nvSpPr>
        <xdr:cNvPr id="4646" name="Line 67"/>
        <xdr:cNvSpPr>
          <a:spLocks noChangeShapeType="1"/>
        </xdr:cNvSpPr>
      </xdr:nvSpPr>
      <xdr:spPr bwMode="auto">
        <a:xfrm flipV="1">
          <a:off x="576834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4647" name="Line 69"/>
        <xdr:cNvSpPr>
          <a:spLocks noChangeShapeType="1"/>
        </xdr:cNvSpPr>
      </xdr:nvSpPr>
      <xdr:spPr bwMode="auto">
        <a:xfrm flipV="1">
          <a:off x="728472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38</xdr:row>
      <xdr:rowOff>1546860</xdr:rowOff>
    </xdr:from>
    <xdr:to>
      <xdr:col>27</xdr:col>
      <xdr:colOff>0</xdr:colOff>
      <xdr:row>39</xdr:row>
      <xdr:rowOff>7620</xdr:rowOff>
    </xdr:to>
    <xdr:sp macro="" textlink="">
      <xdr:nvSpPr>
        <xdr:cNvPr id="4648" name="Line 24"/>
        <xdr:cNvSpPr>
          <a:spLocks noChangeShapeType="1"/>
        </xdr:cNvSpPr>
      </xdr:nvSpPr>
      <xdr:spPr bwMode="auto">
        <a:xfrm flipV="1">
          <a:off x="5768340" y="153009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1562100</xdr:rowOff>
    </xdr:from>
    <xdr:to>
      <xdr:col>31</xdr:col>
      <xdr:colOff>0</xdr:colOff>
      <xdr:row>39</xdr:row>
      <xdr:rowOff>30480</xdr:rowOff>
    </xdr:to>
    <xdr:sp macro="" textlink="">
      <xdr:nvSpPr>
        <xdr:cNvPr id="4649" name="Line 26"/>
        <xdr:cNvSpPr>
          <a:spLocks noChangeShapeType="1"/>
        </xdr:cNvSpPr>
      </xdr:nvSpPr>
      <xdr:spPr bwMode="auto">
        <a:xfrm flipV="1">
          <a:off x="7284720" y="153009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38</xdr:row>
      <xdr:rowOff>1546860</xdr:rowOff>
    </xdr:from>
    <xdr:to>
      <xdr:col>27</xdr:col>
      <xdr:colOff>0</xdr:colOff>
      <xdr:row>39</xdr:row>
      <xdr:rowOff>7620</xdr:rowOff>
    </xdr:to>
    <xdr:sp macro="" textlink="">
      <xdr:nvSpPr>
        <xdr:cNvPr id="4650" name="Line 548"/>
        <xdr:cNvSpPr>
          <a:spLocks noChangeShapeType="1"/>
        </xdr:cNvSpPr>
      </xdr:nvSpPr>
      <xdr:spPr bwMode="auto">
        <a:xfrm flipV="1">
          <a:off x="5768340" y="153009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1562100</xdr:rowOff>
    </xdr:from>
    <xdr:to>
      <xdr:col>31</xdr:col>
      <xdr:colOff>0</xdr:colOff>
      <xdr:row>39</xdr:row>
      <xdr:rowOff>30480</xdr:rowOff>
    </xdr:to>
    <xdr:sp macro="" textlink="">
      <xdr:nvSpPr>
        <xdr:cNvPr id="4651" name="Line 550"/>
        <xdr:cNvSpPr>
          <a:spLocks noChangeShapeType="1"/>
        </xdr:cNvSpPr>
      </xdr:nvSpPr>
      <xdr:spPr bwMode="auto">
        <a:xfrm flipV="1">
          <a:off x="7284720" y="153009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1463040</xdr:rowOff>
    </xdr:from>
    <xdr:to>
      <xdr:col>27</xdr:col>
      <xdr:colOff>0</xdr:colOff>
      <xdr:row>1</xdr:row>
      <xdr:rowOff>7620</xdr:rowOff>
    </xdr:to>
    <xdr:sp macro="" textlink="">
      <xdr:nvSpPr>
        <xdr:cNvPr id="4652" name="Line 67"/>
        <xdr:cNvSpPr>
          <a:spLocks noChangeShapeType="1"/>
        </xdr:cNvSpPr>
      </xdr:nvSpPr>
      <xdr:spPr bwMode="auto">
        <a:xfrm flipV="1">
          <a:off x="576834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4653" name="Line 69"/>
        <xdr:cNvSpPr>
          <a:spLocks noChangeShapeType="1"/>
        </xdr:cNvSpPr>
      </xdr:nvSpPr>
      <xdr:spPr bwMode="auto">
        <a:xfrm flipV="1">
          <a:off x="728472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1463040</xdr:rowOff>
    </xdr:from>
    <xdr:to>
      <xdr:col>27</xdr:col>
      <xdr:colOff>0</xdr:colOff>
      <xdr:row>1</xdr:row>
      <xdr:rowOff>7620</xdr:rowOff>
    </xdr:to>
    <xdr:sp macro="" textlink="">
      <xdr:nvSpPr>
        <xdr:cNvPr id="4654" name="Line 67"/>
        <xdr:cNvSpPr>
          <a:spLocks noChangeShapeType="1"/>
        </xdr:cNvSpPr>
      </xdr:nvSpPr>
      <xdr:spPr bwMode="auto">
        <a:xfrm flipV="1">
          <a:off x="576834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4655" name="Line 69"/>
        <xdr:cNvSpPr>
          <a:spLocks noChangeShapeType="1"/>
        </xdr:cNvSpPr>
      </xdr:nvSpPr>
      <xdr:spPr bwMode="auto">
        <a:xfrm flipV="1">
          <a:off x="728472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1463040</xdr:rowOff>
    </xdr:from>
    <xdr:to>
      <xdr:col>27</xdr:col>
      <xdr:colOff>0</xdr:colOff>
      <xdr:row>1</xdr:row>
      <xdr:rowOff>7620</xdr:rowOff>
    </xdr:to>
    <xdr:sp macro="" textlink="">
      <xdr:nvSpPr>
        <xdr:cNvPr id="4656" name="Line 67"/>
        <xdr:cNvSpPr>
          <a:spLocks noChangeShapeType="1"/>
        </xdr:cNvSpPr>
      </xdr:nvSpPr>
      <xdr:spPr bwMode="auto">
        <a:xfrm flipV="1">
          <a:off x="576834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4657" name="Line 69"/>
        <xdr:cNvSpPr>
          <a:spLocks noChangeShapeType="1"/>
        </xdr:cNvSpPr>
      </xdr:nvSpPr>
      <xdr:spPr bwMode="auto">
        <a:xfrm flipV="1">
          <a:off x="728472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1463040</xdr:rowOff>
    </xdr:from>
    <xdr:to>
      <xdr:col>27</xdr:col>
      <xdr:colOff>0</xdr:colOff>
      <xdr:row>1</xdr:row>
      <xdr:rowOff>7620</xdr:rowOff>
    </xdr:to>
    <xdr:sp macro="" textlink="">
      <xdr:nvSpPr>
        <xdr:cNvPr id="4658" name="Line 67"/>
        <xdr:cNvSpPr>
          <a:spLocks noChangeShapeType="1"/>
        </xdr:cNvSpPr>
      </xdr:nvSpPr>
      <xdr:spPr bwMode="auto">
        <a:xfrm flipV="1">
          <a:off x="576834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4659" name="Line 69"/>
        <xdr:cNvSpPr>
          <a:spLocks noChangeShapeType="1"/>
        </xdr:cNvSpPr>
      </xdr:nvSpPr>
      <xdr:spPr bwMode="auto">
        <a:xfrm flipV="1">
          <a:off x="728472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1463040</xdr:rowOff>
    </xdr:from>
    <xdr:to>
      <xdr:col>27</xdr:col>
      <xdr:colOff>0</xdr:colOff>
      <xdr:row>1</xdr:row>
      <xdr:rowOff>7620</xdr:rowOff>
    </xdr:to>
    <xdr:sp macro="" textlink="">
      <xdr:nvSpPr>
        <xdr:cNvPr id="4660" name="Line 67"/>
        <xdr:cNvSpPr>
          <a:spLocks noChangeShapeType="1"/>
        </xdr:cNvSpPr>
      </xdr:nvSpPr>
      <xdr:spPr bwMode="auto">
        <a:xfrm flipV="1">
          <a:off x="576834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4661" name="Line 69"/>
        <xdr:cNvSpPr>
          <a:spLocks noChangeShapeType="1"/>
        </xdr:cNvSpPr>
      </xdr:nvSpPr>
      <xdr:spPr bwMode="auto">
        <a:xfrm flipV="1">
          <a:off x="728472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1463040</xdr:rowOff>
    </xdr:from>
    <xdr:to>
      <xdr:col>27</xdr:col>
      <xdr:colOff>0</xdr:colOff>
      <xdr:row>1</xdr:row>
      <xdr:rowOff>7620</xdr:rowOff>
    </xdr:to>
    <xdr:sp macro="" textlink="">
      <xdr:nvSpPr>
        <xdr:cNvPr id="4662" name="Line 67"/>
        <xdr:cNvSpPr>
          <a:spLocks noChangeShapeType="1"/>
        </xdr:cNvSpPr>
      </xdr:nvSpPr>
      <xdr:spPr bwMode="auto">
        <a:xfrm flipV="1">
          <a:off x="576834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4663" name="Line 69"/>
        <xdr:cNvSpPr>
          <a:spLocks noChangeShapeType="1"/>
        </xdr:cNvSpPr>
      </xdr:nvSpPr>
      <xdr:spPr bwMode="auto">
        <a:xfrm flipV="1">
          <a:off x="728472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38</xdr:row>
      <xdr:rowOff>1546860</xdr:rowOff>
    </xdr:from>
    <xdr:to>
      <xdr:col>27</xdr:col>
      <xdr:colOff>0</xdr:colOff>
      <xdr:row>39</xdr:row>
      <xdr:rowOff>7620</xdr:rowOff>
    </xdr:to>
    <xdr:sp macro="" textlink="">
      <xdr:nvSpPr>
        <xdr:cNvPr id="4664" name="Line 24"/>
        <xdr:cNvSpPr>
          <a:spLocks noChangeShapeType="1"/>
        </xdr:cNvSpPr>
      </xdr:nvSpPr>
      <xdr:spPr bwMode="auto">
        <a:xfrm flipV="1">
          <a:off x="5768340" y="153009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1562100</xdr:rowOff>
    </xdr:from>
    <xdr:to>
      <xdr:col>31</xdr:col>
      <xdr:colOff>0</xdr:colOff>
      <xdr:row>39</xdr:row>
      <xdr:rowOff>30480</xdr:rowOff>
    </xdr:to>
    <xdr:sp macro="" textlink="">
      <xdr:nvSpPr>
        <xdr:cNvPr id="4665" name="Line 26"/>
        <xdr:cNvSpPr>
          <a:spLocks noChangeShapeType="1"/>
        </xdr:cNvSpPr>
      </xdr:nvSpPr>
      <xdr:spPr bwMode="auto">
        <a:xfrm flipV="1">
          <a:off x="7284720" y="153009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38</xdr:row>
      <xdr:rowOff>1546860</xdr:rowOff>
    </xdr:from>
    <xdr:to>
      <xdr:col>27</xdr:col>
      <xdr:colOff>0</xdr:colOff>
      <xdr:row>39</xdr:row>
      <xdr:rowOff>7620</xdr:rowOff>
    </xdr:to>
    <xdr:sp macro="" textlink="">
      <xdr:nvSpPr>
        <xdr:cNvPr id="4666" name="Line 548"/>
        <xdr:cNvSpPr>
          <a:spLocks noChangeShapeType="1"/>
        </xdr:cNvSpPr>
      </xdr:nvSpPr>
      <xdr:spPr bwMode="auto">
        <a:xfrm flipV="1">
          <a:off x="5768340" y="153009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1562100</xdr:rowOff>
    </xdr:from>
    <xdr:to>
      <xdr:col>31</xdr:col>
      <xdr:colOff>0</xdr:colOff>
      <xdr:row>39</xdr:row>
      <xdr:rowOff>30480</xdr:rowOff>
    </xdr:to>
    <xdr:sp macro="" textlink="">
      <xdr:nvSpPr>
        <xdr:cNvPr id="4667" name="Line 550"/>
        <xdr:cNvSpPr>
          <a:spLocks noChangeShapeType="1"/>
        </xdr:cNvSpPr>
      </xdr:nvSpPr>
      <xdr:spPr bwMode="auto">
        <a:xfrm flipV="1">
          <a:off x="7284720" y="153009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1463040</xdr:rowOff>
    </xdr:from>
    <xdr:to>
      <xdr:col>27</xdr:col>
      <xdr:colOff>0</xdr:colOff>
      <xdr:row>1</xdr:row>
      <xdr:rowOff>7620</xdr:rowOff>
    </xdr:to>
    <xdr:sp macro="" textlink="">
      <xdr:nvSpPr>
        <xdr:cNvPr id="4668" name="Line 67"/>
        <xdr:cNvSpPr>
          <a:spLocks noChangeShapeType="1"/>
        </xdr:cNvSpPr>
      </xdr:nvSpPr>
      <xdr:spPr bwMode="auto">
        <a:xfrm flipV="1">
          <a:off x="576834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4669" name="Line 69"/>
        <xdr:cNvSpPr>
          <a:spLocks noChangeShapeType="1"/>
        </xdr:cNvSpPr>
      </xdr:nvSpPr>
      <xdr:spPr bwMode="auto">
        <a:xfrm flipV="1">
          <a:off x="728472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1463040</xdr:rowOff>
    </xdr:from>
    <xdr:to>
      <xdr:col>27</xdr:col>
      <xdr:colOff>0</xdr:colOff>
      <xdr:row>1</xdr:row>
      <xdr:rowOff>7620</xdr:rowOff>
    </xdr:to>
    <xdr:sp macro="" textlink="">
      <xdr:nvSpPr>
        <xdr:cNvPr id="4670" name="Line 67"/>
        <xdr:cNvSpPr>
          <a:spLocks noChangeShapeType="1"/>
        </xdr:cNvSpPr>
      </xdr:nvSpPr>
      <xdr:spPr bwMode="auto">
        <a:xfrm flipV="1">
          <a:off x="576834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4671" name="Line 69"/>
        <xdr:cNvSpPr>
          <a:spLocks noChangeShapeType="1"/>
        </xdr:cNvSpPr>
      </xdr:nvSpPr>
      <xdr:spPr bwMode="auto">
        <a:xfrm flipV="1">
          <a:off x="728472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1463040</xdr:rowOff>
    </xdr:from>
    <xdr:to>
      <xdr:col>27</xdr:col>
      <xdr:colOff>0</xdr:colOff>
      <xdr:row>1</xdr:row>
      <xdr:rowOff>7620</xdr:rowOff>
    </xdr:to>
    <xdr:sp macro="" textlink="">
      <xdr:nvSpPr>
        <xdr:cNvPr id="4672" name="Line 67"/>
        <xdr:cNvSpPr>
          <a:spLocks noChangeShapeType="1"/>
        </xdr:cNvSpPr>
      </xdr:nvSpPr>
      <xdr:spPr bwMode="auto">
        <a:xfrm flipV="1">
          <a:off x="576834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4673" name="Line 69"/>
        <xdr:cNvSpPr>
          <a:spLocks noChangeShapeType="1"/>
        </xdr:cNvSpPr>
      </xdr:nvSpPr>
      <xdr:spPr bwMode="auto">
        <a:xfrm flipV="1">
          <a:off x="728472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75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4676" name="Line 68"/>
        <xdr:cNvSpPr>
          <a:spLocks noChangeShapeType="1"/>
        </xdr:cNvSpPr>
      </xdr:nvSpPr>
      <xdr:spPr bwMode="auto">
        <a:xfrm flipV="1">
          <a:off x="65532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78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80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4682" name="Line 24"/>
        <xdr:cNvSpPr>
          <a:spLocks noChangeShapeType="1"/>
        </xdr:cNvSpPr>
      </xdr:nvSpPr>
      <xdr:spPr bwMode="auto">
        <a:xfrm flipV="1">
          <a:off x="576834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4684" name="Line 548"/>
        <xdr:cNvSpPr>
          <a:spLocks noChangeShapeType="1"/>
        </xdr:cNvSpPr>
      </xdr:nvSpPr>
      <xdr:spPr bwMode="auto">
        <a:xfrm flipV="1">
          <a:off x="576834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86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88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90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92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94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96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4698" name="Line 24"/>
        <xdr:cNvSpPr>
          <a:spLocks noChangeShapeType="1"/>
        </xdr:cNvSpPr>
      </xdr:nvSpPr>
      <xdr:spPr bwMode="auto">
        <a:xfrm flipV="1">
          <a:off x="576834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4700" name="Line 548"/>
        <xdr:cNvSpPr>
          <a:spLocks noChangeShapeType="1"/>
        </xdr:cNvSpPr>
      </xdr:nvSpPr>
      <xdr:spPr bwMode="auto">
        <a:xfrm flipV="1">
          <a:off x="576834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702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704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706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103" name="Line 67"/>
        <xdr:cNvSpPr>
          <a:spLocks noChangeShapeType="1"/>
        </xdr:cNvSpPr>
      </xdr:nvSpPr>
      <xdr:spPr bwMode="auto">
        <a:xfrm flipV="1">
          <a:off x="57683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1533525</xdr:rowOff>
    </xdr:from>
    <xdr:to>
      <xdr:col>20</xdr:col>
      <xdr:colOff>0</xdr:colOff>
      <xdr:row>1</xdr:row>
      <xdr:rowOff>0</xdr:rowOff>
    </xdr:to>
    <xdr:sp macro="" textlink="">
      <xdr:nvSpPr>
        <xdr:cNvPr id="3104" name="Line 68"/>
        <xdr:cNvSpPr>
          <a:spLocks noChangeShapeType="1"/>
        </xdr:cNvSpPr>
      </xdr:nvSpPr>
      <xdr:spPr bwMode="auto">
        <a:xfrm flipV="1">
          <a:off x="655320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106" name="Line 67"/>
        <xdr:cNvSpPr>
          <a:spLocks noChangeShapeType="1"/>
        </xdr:cNvSpPr>
      </xdr:nvSpPr>
      <xdr:spPr bwMode="auto">
        <a:xfrm flipV="1">
          <a:off x="57683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108" name="Line 67"/>
        <xdr:cNvSpPr>
          <a:spLocks noChangeShapeType="1"/>
        </xdr:cNvSpPr>
      </xdr:nvSpPr>
      <xdr:spPr bwMode="auto">
        <a:xfrm flipV="1">
          <a:off x="57683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38</xdr:row>
      <xdr:rowOff>1543050</xdr:rowOff>
    </xdr:from>
    <xdr:to>
      <xdr:col>18</xdr:col>
      <xdr:colOff>0</xdr:colOff>
      <xdr:row>39</xdr:row>
      <xdr:rowOff>9525</xdr:rowOff>
    </xdr:to>
    <xdr:sp macro="" textlink="">
      <xdr:nvSpPr>
        <xdr:cNvPr id="3110" name="Line 24"/>
        <xdr:cNvSpPr>
          <a:spLocks noChangeShapeType="1"/>
        </xdr:cNvSpPr>
      </xdr:nvSpPr>
      <xdr:spPr bwMode="auto">
        <a:xfrm flipV="1">
          <a:off x="576834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38</xdr:row>
      <xdr:rowOff>1543050</xdr:rowOff>
    </xdr:from>
    <xdr:to>
      <xdr:col>18</xdr:col>
      <xdr:colOff>0</xdr:colOff>
      <xdr:row>39</xdr:row>
      <xdr:rowOff>9525</xdr:rowOff>
    </xdr:to>
    <xdr:sp macro="" textlink="">
      <xdr:nvSpPr>
        <xdr:cNvPr id="3112" name="Line 548"/>
        <xdr:cNvSpPr>
          <a:spLocks noChangeShapeType="1"/>
        </xdr:cNvSpPr>
      </xdr:nvSpPr>
      <xdr:spPr bwMode="auto">
        <a:xfrm flipV="1">
          <a:off x="576834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114" name="Line 67"/>
        <xdr:cNvSpPr>
          <a:spLocks noChangeShapeType="1"/>
        </xdr:cNvSpPr>
      </xdr:nvSpPr>
      <xdr:spPr bwMode="auto">
        <a:xfrm flipV="1">
          <a:off x="57683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116" name="Line 67"/>
        <xdr:cNvSpPr>
          <a:spLocks noChangeShapeType="1"/>
        </xdr:cNvSpPr>
      </xdr:nvSpPr>
      <xdr:spPr bwMode="auto">
        <a:xfrm flipV="1">
          <a:off x="57683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118" name="Line 67"/>
        <xdr:cNvSpPr>
          <a:spLocks noChangeShapeType="1"/>
        </xdr:cNvSpPr>
      </xdr:nvSpPr>
      <xdr:spPr bwMode="auto">
        <a:xfrm flipV="1">
          <a:off x="57683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120" name="Line 67"/>
        <xdr:cNvSpPr>
          <a:spLocks noChangeShapeType="1"/>
        </xdr:cNvSpPr>
      </xdr:nvSpPr>
      <xdr:spPr bwMode="auto">
        <a:xfrm flipV="1">
          <a:off x="57683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122" name="Line 67"/>
        <xdr:cNvSpPr>
          <a:spLocks noChangeShapeType="1"/>
        </xdr:cNvSpPr>
      </xdr:nvSpPr>
      <xdr:spPr bwMode="auto">
        <a:xfrm flipV="1">
          <a:off x="57683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124" name="Line 67"/>
        <xdr:cNvSpPr>
          <a:spLocks noChangeShapeType="1"/>
        </xdr:cNvSpPr>
      </xdr:nvSpPr>
      <xdr:spPr bwMode="auto">
        <a:xfrm flipV="1">
          <a:off x="57683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38</xdr:row>
      <xdr:rowOff>1543050</xdr:rowOff>
    </xdr:from>
    <xdr:to>
      <xdr:col>18</xdr:col>
      <xdr:colOff>0</xdr:colOff>
      <xdr:row>39</xdr:row>
      <xdr:rowOff>9525</xdr:rowOff>
    </xdr:to>
    <xdr:sp macro="" textlink="">
      <xdr:nvSpPr>
        <xdr:cNvPr id="3126" name="Line 24"/>
        <xdr:cNvSpPr>
          <a:spLocks noChangeShapeType="1"/>
        </xdr:cNvSpPr>
      </xdr:nvSpPr>
      <xdr:spPr bwMode="auto">
        <a:xfrm flipV="1">
          <a:off x="576834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38</xdr:row>
      <xdr:rowOff>1543050</xdr:rowOff>
    </xdr:from>
    <xdr:to>
      <xdr:col>18</xdr:col>
      <xdr:colOff>0</xdr:colOff>
      <xdr:row>39</xdr:row>
      <xdr:rowOff>9525</xdr:rowOff>
    </xdr:to>
    <xdr:sp macro="" textlink="">
      <xdr:nvSpPr>
        <xdr:cNvPr id="3128" name="Line 548"/>
        <xdr:cNvSpPr>
          <a:spLocks noChangeShapeType="1"/>
        </xdr:cNvSpPr>
      </xdr:nvSpPr>
      <xdr:spPr bwMode="auto">
        <a:xfrm flipV="1">
          <a:off x="576834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136" name="Line 67"/>
        <xdr:cNvSpPr>
          <a:spLocks noChangeShapeType="1"/>
        </xdr:cNvSpPr>
      </xdr:nvSpPr>
      <xdr:spPr bwMode="auto">
        <a:xfrm flipV="1">
          <a:off x="57683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138" name="Line 67"/>
        <xdr:cNvSpPr>
          <a:spLocks noChangeShapeType="1"/>
        </xdr:cNvSpPr>
      </xdr:nvSpPr>
      <xdr:spPr bwMode="auto">
        <a:xfrm flipV="1">
          <a:off x="57683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140" name="Line 67"/>
        <xdr:cNvSpPr>
          <a:spLocks noChangeShapeType="1"/>
        </xdr:cNvSpPr>
      </xdr:nvSpPr>
      <xdr:spPr bwMode="auto">
        <a:xfrm flipV="1">
          <a:off x="57683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43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144" name="Line 68"/>
        <xdr:cNvSpPr>
          <a:spLocks noChangeShapeType="1"/>
        </xdr:cNvSpPr>
      </xdr:nvSpPr>
      <xdr:spPr bwMode="auto">
        <a:xfrm flipV="1">
          <a:off x="65532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46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48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50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52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54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56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58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60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62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64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66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169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1533525</xdr:rowOff>
    </xdr:from>
    <xdr:to>
      <xdr:col>20</xdr:col>
      <xdr:colOff>0</xdr:colOff>
      <xdr:row>1</xdr:row>
      <xdr:rowOff>0</xdr:rowOff>
    </xdr:to>
    <xdr:sp macro="" textlink="">
      <xdr:nvSpPr>
        <xdr:cNvPr id="3170" name="Line 68"/>
        <xdr:cNvSpPr>
          <a:spLocks noChangeShapeType="1"/>
        </xdr:cNvSpPr>
      </xdr:nvSpPr>
      <xdr:spPr bwMode="auto">
        <a:xfrm flipV="1">
          <a:off x="65532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172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174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176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178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180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182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184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186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188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190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192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3194" name="Text Box 33"/>
        <xdr:cNvSpPr txBox="1">
          <a:spLocks noChangeArrowheads="1"/>
        </xdr:cNvSpPr>
      </xdr:nvSpPr>
      <xdr:spPr bwMode="auto">
        <a:xfrm>
          <a:off x="76981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195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1533525</xdr:rowOff>
    </xdr:from>
    <xdr:to>
      <xdr:col>29</xdr:col>
      <xdr:colOff>0</xdr:colOff>
      <xdr:row>1</xdr:row>
      <xdr:rowOff>0</xdr:rowOff>
    </xdr:to>
    <xdr:sp macro="" textlink="">
      <xdr:nvSpPr>
        <xdr:cNvPr id="3196" name="Line 68"/>
        <xdr:cNvSpPr>
          <a:spLocks noChangeShapeType="1"/>
        </xdr:cNvSpPr>
      </xdr:nvSpPr>
      <xdr:spPr bwMode="auto">
        <a:xfrm flipV="1">
          <a:off x="65532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197" name="Line 69"/>
        <xdr:cNvSpPr>
          <a:spLocks noChangeShapeType="1"/>
        </xdr:cNvSpPr>
      </xdr:nvSpPr>
      <xdr:spPr bwMode="auto">
        <a:xfrm flipV="1">
          <a:off x="72847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218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19" name="Line 69"/>
        <xdr:cNvSpPr>
          <a:spLocks noChangeShapeType="1"/>
        </xdr:cNvSpPr>
      </xdr:nvSpPr>
      <xdr:spPr bwMode="auto">
        <a:xfrm flipV="1">
          <a:off x="72847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220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21" name="Line 69"/>
        <xdr:cNvSpPr>
          <a:spLocks noChangeShapeType="1"/>
        </xdr:cNvSpPr>
      </xdr:nvSpPr>
      <xdr:spPr bwMode="auto">
        <a:xfrm flipV="1">
          <a:off x="72847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222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23" name="Line 69"/>
        <xdr:cNvSpPr>
          <a:spLocks noChangeShapeType="1"/>
        </xdr:cNvSpPr>
      </xdr:nvSpPr>
      <xdr:spPr bwMode="auto">
        <a:xfrm flipV="1">
          <a:off x="72847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224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25" name="Line 69"/>
        <xdr:cNvSpPr>
          <a:spLocks noChangeShapeType="1"/>
        </xdr:cNvSpPr>
      </xdr:nvSpPr>
      <xdr:spPr bwMode="auto">
        <a:xfrm flipV="1">
          <a:off x="72847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226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27" name="Line 69"/>
        <xdr:cNvSpPr>
          <a:spLocks noChangeShapeType="1"/>
        </xdr:cNvSpPr>
      </xdr:nvSpPr>
      <xdr:spPr bwMode="auto">
        <a:xfrm flipV="1">
          <a:off x="72847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228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29" name="Line 69"/>
        <xdr:cNvSpPr>
          <a:spLocks noChangeShapeType="1"/>
        </xdr:cNvSpPr>
      </xdr:nvSpPr>
      <xdr:spPr bwMode="auto">
        <a:xfrm flipV="1">
          <a:off x="72847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230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31" name="Line 69"/>
        <xdr:cNvSpPr>
          <a:spLocks noChangeShapeType="1"/>
        </xdr:cNvSpPr>
      </xdr:nvSpPr>
      <xdr:spPr bwMode="auto">
        <a:xfrm flipV="1">
          <a:off x="72847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232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33" name="Line 69"/>
        <xdr:cNvSpPr>
          <a:spLocks noChangeShapeType="1"/>
        </xdr:cNvSpPr>
      </xdr:nvSpPr>
      <xdr:spPr bwMode="auto">
        <a:xfrm flipV="1">
          <a:off x="72847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234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35" name="Line 69"/>
        <xdr:cNvSpPr>
          <a:spLocks noChangeShapeType="1"/>
        </xdr:cNvSpPr>
      </xdr:nvSpPr>
      <xdr:spPr bwMode="auto">
        <a:xfrm flipV="1">
          <a:off x="72847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236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37" name="Line 69"/>
        <xdr:cNvSpPr>
          <a:spLocks noChangeShapeType="1"/>
        </xdr:cNvSpPr>
      </xdr:nvSpPr>
      <xdr:spPr bwMode="auto">
        <a:xfrm flipV="1">
          <a:off x="72847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1543050</xdr:rowOff>
    </xdr:from>
    <xdr:to>
      <xdr:col>27</xdr:col>
      <xdr:colOff>0</xdr:colOff>
      <xdr:row>1</xdr:row>
      <xdr:rowOff>9525</xdr:rowOff>
    </xdr:to>
    <xdr:sp macro="" textlink="">
      <xdr:nvSpPr>
        <xdr:cNvPr id="3238" name="Line 67"/>
        <xdr:cNvSpPr>
          <a:spLocks noChangeShapeType="1"/>
        </xdr:cNvSpPr>
      </xdr:nvSpPr>
      <xdr:spPr bwMode="auto">
        <a:xfrm flipV="1">
          <a:off x="57683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39" name="Line 69"/>
        <xdr:cNvSpPr>
          <a:spLocks noChangeShapeType="1"/>
        </xdr:cNvSpPr>
      </xdr:nvSpPr>
      <xdr:spPr bwMode="auto">
        <a:xfrm flipV="1">
          <a:off x="72847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68" name="Line 67"/>
        <xdr:cNvSpPr>
          <a:spLocks noChangeShapeType="1"/>
        </xdr:cNvSpPr>
      </xdr:nvSpPr>
      <xdr:spPr bwMode="auto">
        <a:xfrm flipV="1">
          <a:off x="5768340" y="689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2069" name="Line 68"/>
        <xdr:cNvSpPr>
          <a:spLocks noChangeShapeType="1"/>
        </xdr:cNvSpPr>
      </xdr:nvSpPr>
      <xdr:spPr bwMode="auto">
        <a:xfrm flipV="1">
          <a:off x="6553200" y="69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71" name="Line 67"/>
        <xdr:cNvSpPr>
          <a:spLocks noChangeShapeType="1"/>
        </xdr:cNvSpPr>
      </xdr:nvSpPr>
      <xdr:spPr bwMode="auto">
        <a:xfrm flipV="1">
          <a:off x="5768340" y="689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73" name="Line 67"/>
        <xdr:cNvSpPr>
          <a:spLocks noChangeShapeType="1"/>
        </xdr:cNvSpPr>
      </xdr:nvSpPr>
      <xdr:spPr bwMode="auto">
        <a:xfrm flipV="1">
          <a:off x="5768340" y="689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2075" name="Line 24"/>
        <xdr:cNvSpPr>
          <a:spLocks noChangeShapeType="1"/>
        </xdr:cNvSpPr>
      </xdr:nvSpPr>
      <xdr:spPr bwMode="auto">
        <a:xfrm flipV="1">
          <a:off x="5768340" y="14878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2077" name="Line 548"/>
        <xdr:cNvSpPr>
          <a:spLocks noChangeShapeType="1"/>
        </xdr:cNvSpPr>
      </xdr:nvSpPr>
      <xdr:spPr bwMode="auto">
        <a:xfrm flipV="1">
          <a:off x="5768340" y="14878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79" name="Line 67"/>
        <xdr:cNvSpPr>
          <a:spLocks noChangeShapeType="1"/>
        </xdr:cNvSpPr>
      </xdr:nvSpPr>
      <xdr:spPr bwMode="auto">
        <a:xfrm flipV="1">
          <a:off x="5768340" y="689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81" name="Line 67"/>
        <xdr:cNvSpPr>
          <a:spLocks noChangeShapeType="1"/>
        </xdr:cNvSpPr>
      </xdr:nvSpPr>
      <xdr:spPr bwMode="auto">
        <a:xfrm flipV="1">
          <a:off x="5768340" y="689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83" name="Line 67"/>
        <xdr:cNvSpPr>
          <a:spLocks noChangeShapeType="1"/>
        </xdr:cNvSpPr>
      </xdr:nvSpPr>
      <xdr:spPr bwMode="auto">
        <a:xfrm flipV="1">
          <a:off x="5768340" y="689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85" name="Line 67"/>
        <xdr:cNvSpPr>
          <a:spLocks noChangeShapeType="1"/>
        </xdr:cNvSpPr>
      </xdr:nvSpPr>
      <xdr:spPr bwMode="auto">
        <a:xfrm flipV="1">
          <a:off x="5768340" y="689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87" name="Line 67"/>
        <xdr:cNvSpPr>
          <a:spLocks noChangeShapeType="1"/>
        </xdr:cNvSpPr>
      </xdr:nvSpPr>
      <xdr:spPr bwMode="auto">
        <a:xfrm flipV="1">
          <a:off x="5768340" y="689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89" name="Line 67"/>
        <xdr:cNvSpPr>
          <a:spLocks noChangeShapeType="1"/>
        </xdr:cNvSpPr>
      </xdr:nvSpPr>
      <xdr:spPr bwMode="auto">
        <a:xfrm flipV="1">
          <a:off x="5768340" y="689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2091" name="Line 24"/>
        <xdr:cNvSpPr>
          <a:spLocks noChangeShapeType="1"/>
        </xdr:cNvSpPr>
      </xdr:nvSpPr>
      <xdr:spPr bwMode="auto">
        <a:xfrm flipV="1">
          <a:off x="5768340" y="14878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2093" name="Line 548"/>
        <xdr:cNvSpPr>
          <a:spLocks noChangeShapeType="1"/>
        </xdr:cNvSpPr>
      </xdr:nvSpPr>
      <xdr:spPr bwMode="auto">
        <a:xfrm flipV="1">
          <a:off x="5768340" y="14878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95" name="Line 67"/>
        <xdr:cNvSpPr>
          <a:spLocks noChangeShapeType="1"/>
        </xdr:cNvSpPr>
      </xdr:nvSpPr>
      <xdr:spPr bwMode="auto">
        <a:xfrm flipV="1">
          <a:off x="5768340" y="689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97" name="Line 67"/>
        <xdr:cNvSpPr>
          <a:spLocks noChangeShapeType="1"/>
        </xdr:cNvSpPr>
      </xdr:nvSpPr>
      <xdr:spPr bwMode="auto">
        <a:xfrm flipV="1">
          <a:off x="5768340" y="689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99" name="Line 67"/>
        <xdr:cNvSpPr>
          <a:spLocks noChangeShapeType="1"/>
        </xdr:cNvSpPr>
      </xdr:nvSpPr>
      <xdr:spPr bwMode="auto">
        <a:xfrm flipV="1">
          <a:off x="5768340" y="689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02" name="Line 67"/>
        <xdr:cNvSpPr>
          <a:spLocks noChangeShapeType="1"/>
        </xdr:cNvSpPr>
      </xdr:nvSpPr>
      <xdr:spPr bwMode="auto">
        <a:xfrm flipV="1">
          <a:off x="5753100" y="689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1533525</xdr:rowOff>
    </xdr:from>
    <xdr:to>
      <xdr:col>20</xdr:col>
      <xdr:colOff>0</xdr:colOff>
      <xdr:row>1</xdr:row>
      <xdr:rowOff>0</xdr:rowOff>
    </xdr:to>
    <xdr:sp macro="" textlink="">
      <xdr:nvSpPr>
        <xdr:cNvPr id="2103" name="Line 68"/>
        <xdr:cNvSpPr>
          <a:spLocks noChangeShapeType="1"/>
        </xdr:cNvSpPr>
      </xdr:nvSpPr>
      <xdr:spPr bwMode="auto">
        <a:xfrm flipV="1">
          <a:off x="6537960" y="69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05" name="Line 67"/>
        <xdr:cNvSpPr>
          <a:spLocks noChangeShapeType="1"/>
        </xdr:cNvSpPr>
      </xdr:nvSpPr>
      <xdr:spPr bwMode="auto">
        <a:xfrm flipV="1">
          <a:off x="5753100" y="689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07" name="Line 67"/>
        <xdr:cNvSpPr>
          <a:spLocks noChangeShapeType="1"/>
        </xdr:cNvSpPr>
      </xdr:nvSpPr>
      <xdr:spPr bwMode="auto">
        <a:xfrm flipV="1">
          <a:off x="5753100" y="689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38</xdr:row>
      <xdr:rowOff>1543050</xdr:rowOff>
    </xdr:from>
    <xdr:to>
      <xdr:col>18</xdr:col>
      <xdr:colOff>0</xdr:colOff>
      <xdr:row>39</xdr:row>
      <xdr:rowOff>9525</xdr:rowOff>
    </xdr:to>
    <xdr:sp macro="" textlink="">
      <xdr:nvSpPr>
        <xdr:cNvPr id="2109" name="Line 24"/>
        <xdr:cNvSpPr>
          <a:spLocks noChangeShapeType="1"/>
        </xdr:cNvSpPr>
      </xdr:nvSpPr>
      <xdr:spPr bwMode="auto">
        <a:xfrm flipV="1">
          <a:off x="5753100" y="14878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38</xdr:row>
      <xdr:rowOff>1543050</xdr:rowOff>
    </xdr:from>
    <xdr:to>
      <xdr:col>18</xdr:col>
      <xdr:colOff>0</xdr:colOff>
      <xdr:row>39</xdr:row>
      <xdr:rowOff>9525</xdr:rowOff>
    </xdr:to>
    <xdr:sp macro="" textlink="">
      <xdr:nvSpPr>
        <xdr:cNvPr id="2111" name="Line 548"/>
        <xdr:cNvSpPr>
          <a:spLocks noChangeShapeType="1"/>
        </xdr:cNvSpPr>
      </xdr:nvSpPr>
      <xdr:spPr bwMode="auto">
        <a:xfrm flipV="1">
          <a:off x="5753100" y="14878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13" name="Line 67"/>
        <xdr:cNvSpPr>
          <a:spLocks noChangeShapeType="1"/>
        </xdr:cNvSpPr>
      </xdr:nvSpPr>
      <xdr:spPr bwMode="auto">
        <a:xfrm flipV="1">
          <a:off x="5753100" y="689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15" name="Line 67"/>
        <xdr:cNvSpPr>
          <a:spLocks noChangeShapeType="1"/>
        </xdr:cNvSpPr>
      </xdr:nvSpPr>
      <xdr:spPr bwMode="auto">
        <a:xfrm flipV="1">
          <a:off x="5753100" y="689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17" name="Line 67"/>
        <xdr:cNvSpPr>
          <a:spLocks noChangeShapeType="1"/>
        </xdr:cNvSpPr>
      </xdr:nvSpPr>
      <xdr:spPr bwMode="auto">
        <a:xfrm flipV="1">
          <a:off x="5753100" y="689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19" name="Line 67"/>
        <xdr:cNvSpPr>
          <a:spLocks noChangeShapeType="1"/>
        </xdr:cNvSpPr>
      </xdr:nvSpPr>
      <xdr:spPr bwMode="auto">
        <a:xfrm flipV="1">
          <a:off x="5753100" y="689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21" name="Line 67"/>
        <xdr:cNvSpPr>
          <a:spLocks noChangeShapeType="1"/>
        </xdr:cNvSpPr>
      </xdr:nvSpPr>
      <xdr:spPr bwMode="auto">
        <a:xfrm flipV="1">
          <a:off x="5753100" y="689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23" name="Line 67"/>
        <xdr:cNvSpPr>
          <a:spLocks noChangeShapeType="1"/>
        </xdr:cNvSpPr>
      </xdr:nvSpPr>
      <xdr:spPr bwMode="auto">
        <a:xfrm flipV="1">
          <a:off x="5753100" y="689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38</xdr:row>
      <xdr:rowOff>1543050</xdr:rowOff>
    </xdr:from>
    <xdr:to>
      <xdr:col>18</xdr:col>
      <xdr:colOff>0</xdr:colOff>
      <xdr:row>39</xdr:row>
      <xdr:rowOff>9525</xdr:rowOff>
    </xdr:to>
    <xdr:sp macro="" textlink="">
      <xdr:nvSpPr>
        <xdr:cNvPr id="2125" name="Line 24"/>
        <xdr:cNvSpPr>
          <a:spLocks noChangeShapeType="1"/>
        </xdr:cNvSpPr>
      </xdr:nvSpPr>
      <xdr:spPr bwMode="auto">
        <a:xfrm flipV="1">
          <a:off x="5753100" y="14878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38</xdr:row>
      <xdr:rowOff>1543050</xdr:rowOff>
    </xdr:from>
    <xdr:to>
      <xdr:col>18</xdr:col>
      <xdr:colOff>0</xdr:colOff>
      <xdr:row>39</xdr:row>
      <xdr:rowOff>9525</xdr:rowOff>
    </xdr:to>
    <xdr:sp macro="" textlink="">
      <xdr:nvSpPr>
        <xdr:cNvPr id="2127" name="Line 548"/>
        <xdr:cNvSpPr>
          <a:spLocks noChangeShapeType="1"/>
        </xdr:cNvSpPr>
      </xdr:nvSpPr>
      <xdr:spPr bwMode="auto">
        <a:xfrm flipV="1">
          <a:off x="5753100" y="14878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29" name="Line 67"/>
        <xdr:cNvSpPr>
          <a:spLocks noChangeShapeType="1"/>
        </xdr:cNvSpPr>
      </xdr:nvSpPr>
      <xdr:spPr bwMode="auto">
        <a:xfrm flipV="1">
          <a:off x="5753100" y="689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31" name="Line 67"/>
        <xdr:cNvSpPr>
          <a:spLocks noChangeShapeType="1"/>
        </xdr:cNvSpPr>
      </xdr:nvSpPr>
      <xdr:spPr bwMode="auto">
        <a:xfrm flipV="1">
          <a:off x="5753100" y="689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33" name="Line 67"/>
        <xdr:cNvSpPr>
          <a:spLocks noChangeShapeType="1"/>
        </xdr:cNvSpPr>
      </xdr:nvSpPr>
      <xdr:spPr bwMode="auto">
        <a:xfrm flipV="1">
          <a:off x="5753100" y="689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36" name="Line 67"/>
        <xdr:cNvSpPr>
          <a:spLocks noChangeShapeType="1"/>
        </xdr:cNvSpPr>
      </xdr:nvSpPr>
      <xdr:spPr bwMode="auto">
        <a:xfrm flipV="1">
          <a:off x="5768340" y="689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2137" name="Line 68"/>
        <xdr:cNvSpPr>
          <a:spLocks noChangeShapeType="1"/>
        </xdr:cNvSpPr>
      </xdr:nvSpPr>
      <xdr:spPr bwMode="auto">
        <a:xfrm flipV="1">
          <a:off x="6553200" y="69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39" name="Line 67"/>
        <xdr:cNvSpPr>
          <a:spLocks noChangeShapeType="1"/>
        </xdr:cNvSpPr>
      </xdr:nvSpPr>
      <xdr:spPr bwMode="auto">
        <a:xfrm flipV="1">
          <a:off x="5768340" y="689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41" name="Line 67"/>
        <xdr:cNvSpPr>
          <a:spLocks noChangeShapeType="1"/>
        </xdr:cNvSpPr>
      </xdr:nvSpPr>
      <xdr:spPr bwMode="auto">
        <a:xfrm flipV="1">
          <a:off x="5768340" y="689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2143" name="Line 24"/>
        <xdr:cNvSpPr>
          <a:spLocks noChangeShapeType="1"/>
        </xdr:cNvSpPr>
      </xdr:nvSpPr>
      <xdr:spPr bwMode="auto">
        <a:xfrm flipV="1">
          <a:off x="5768340" y="14878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2145" name="Line 548"/>
        <xdr:cNvSpPr>
          <a:spLocks noChangeShapeType="1"/>
        </xdr:cNvSpPr>
      </xdr:nvSpPr>
      <xdr:spPr bwMode="auto">
        <a:xfrm flipV="1">
          <a:off x="5768340" y="14878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47" name="Line 67"/>
        <xdr:cNvSpPr>
          <a:spLocks noChangeShapeType="1"/>
        </xdr:cNvSpPr>
      </xdr:nvSpPr>
      <xdr:spPr bwMode="auto">
        <a:xfrm flipV="1">
          <a:off x="5768340" y="689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49" name="Line 67"/>
        <xdr:cNvSpPr>
          <a:spLocks noChangeShapeType="1"/>
        </xdr:cNvSpPr>
      </xdr:nvSpPr>
      <xdr:spPr bwMode="auto">
        <a:xfrm flipV="1">
          <a:off x="5768340" y="689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51" name="Line 67"/>
        <xdr:cNvSpPr>
          <a:spLocks noChangeShapeType="1"/>
        </xdr:cNvSpPr>
      </xdr:nvSpPr>
      <xdr:spPr bwMode="auto">
        <a:xfrm flipV="1">
          <a:off x="5768340" y="689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53" name="Line 67"/>
        <xdr:cNvSpPr>
          <a:spLocks noChangeShapeType="1"/>
        </xdr:cNvSpPr>
      </xdr:nvSpPr>
      <xdr:spPr bwMode="auto">
        <a:xfrm flipV="1">
          <a:off x="5768340" y="689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55" name="Line 67"/>
        <xdr:cNvSpPr>
          <a:spLocks noChangeShapeType="1"/>
        </xdr:cNvSpPr>
      </xdr:nvSpPr>
      <xdr:spPr bwMode="auto">
        <a:xfrm flipV="1">
          <a:off x="5768340" y="689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57" name="Line 67"/>
        <xdr:cNvSpPr>
          <a:spLocks noChangeShapeType="1"/>
        </xdr:cNvSpPr>
      </xdr:nvSpPr>
      <xdr:spPr bwMode="auto">
        <a:xfrm flipV="1">
          <a:off x="5768340" y="689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2159" name="Line 24"/>
        <xdr:cNvSpPr>
          <a:spLocks noChangeShapeType="1"/>
        </xdr:cNvSpPr>
      </xdr:nvSpPr>
      <xdr:spPr bwMode="auto">
        <a:xfrm flipV="1">
          <a:off x="5768340" y="14878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2161" name="Line 548"/>
        <xdr:cNvSpPr>
          <a:spLocks noChangeShapeType="1"/>
        </xdr:cNvSpPr>
      </xdr:nvSpPr>
      <xdr:spPr bwMode="auto">
        <a:xfrm flipV="1">
          <a:off x="5768340" y="14878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63" name="Line 67"/>
        <xdr:cNvSpPr>
          <a:spLocks noChangeShapeType="1"/>
        </xdr:cNvSpPr>
      </xdr:nvSpPr>
      <xdr:spPr bwMode="auto">
        <a:xfrm flipV="1">
          <a:off x="5768340" y="689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65" name="Line 67"/>
        <xdr:cNvSpPr>
          <a:spLocks noChangeShapeType="1"/>
        </xdr:cNvSpPr>
      </xdr:nvSpPr>
      <xdr:spPr bwMode="auto">
        <a:xfrm flipV="1">
          <a:off x="5768340" y="689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67" name="Line 67"/>
        <xdr:cNvSpPr>
          <a:spLocks noChangeShapeType="1"/>
        </xdr:cNvSpPr>
      </xdr:nvSpPr>
      <xdr:spPr bwMode="auto">
        <a:xfrm flipV="1">
          <a:off x="5768340" y="689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70" name="Line 67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>
          <a:spLocks noChangeShapeType="1"/>
        </xdr:cNvSpPr>
      </xdr:nvSpPr>
      <xdr:spPr bwMode="auto">
        <a:xfrm flipV="1">
          <a:off x="56464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2171" name="Line 68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>
          <a:spLocks noChangeShapeType="1"/>
        </xdr:cNvSpPr>
      </xdr:nvSpPr>
      <xdr:spPr bwMode="auto">
        <a:xfrm flipV="1">
          <a:off x="5646420" y="11830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73" name="Line 67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>
          <a:spLocks noChangeShapeType="1"/>
        </xdr:cNvSpPr>
      </xdr:nvSpPr>
      <xdr:spPr bwMode="auto">
        <a:xfrm flipV="1">
          <a:off x="56464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75" name="Line 67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>
          <a:spLocks noChangeShapeType="1"/>
        </xdr:cNvSpPr>
      </xdr:nvSpPr>
      <xdr:spPr bwMode="auto">
        <a:xfrm flipV="1">
          <a:off x="56464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2177" name="Line 24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>
          <a:spLocks noChangeShapeType="1"/>
        </xdr:cNvSpPr>
      </xdr:nvSpPr>
      <xdr:spPr bwMode="auto">
        <a:xfrm flipV="1">
          <a:off x="5646420" y="15365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2179" name="Line 548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>
          <a:spLocks noChangeShapeType="1"/>
        </xdr:cNvSpPr>
      </xdr:nvSpPr>
      <xdr:spPr bwMode="auto">
        <a:xfrm flipV="1">
          <a:off x="5646420" y="15365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81" name="Line 67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>
          <a:spLocks noChangeShapeType="1"/>
        </xdr:cNvSpPr>
      </xdr:nvSpPr>
      <xdr:spPr bwMode="auto">
        <a:xfrm flipV="1">
          <a:off x="56464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83" name="Line 67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>
          <a:spLocks noChangeShapeType="1"/>
        </xdr:cNvSpPr>
      </xdr:nvSpPr>
      <xdr:spPr bwMode="auto">
        <a:xfrm flipV="1">
          <a:off x="56464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85" name="Line 67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>
          <a:spLocks noChangeShapeType="1"/>
        </xdr:cNvSpPr>
      </xdr:nvSpPr>
      <xdr:spPr bwMode="auto">
        <a:xfrm flipV="1">
          <a:off x="56464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87" name="Line 67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>
          <a:spLocks noChangeShapeType="1"/>
        </xdr:cNvSpPr>
      </xdr:nvSpPr>
      <xdr:spPr bwMode="auto">
        <a:xfrm flipV="1">
          <a:off x="56464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89" name="Line 67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>
          <a:spLocks noChangeShapeType="1"/>
        </xdr:cNvSpPr>
      </xdr:nvSpPr>
      <xdr:spPr bwMode="auto">
        <a:xfrm flipV="1">
          <a:off x="56464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91" name="Line 67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>
          <a:spLocks noChangeShapeType="1"/>
        </xdr:cNvSpPr>
      </xdr:nvSpPr>
      <xdr:spPr bwMode="auto">
        <a:xfrm flipV="1">
          <a:off x="56464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2193" name="Line 24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>
          <a:spLocks noChangeShapeType="1"/>
        </xdr:cNvSpPr>
      </xdr:nvSpPr>
      <xdr:spPr bwMode="auto">
        <a:xfrm flipV="1">
          <a:off x="5646420" y="15365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2195" name="Line 548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>
          <a:spLocks noChangeShapeType="1"/>
        </xdr:cNvSpPr>
      </xdr:nvSpPr>
      <xdr:spPr bwMode="auto">
        <a:xfrm flipV="1">
          <a:off x="5646420" y="15365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97" name="Line 6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>
          <a:spLocks noChangeShapeType="1"/>
        </xdr:cNvSpPr>
      </xdr:nvSpPr>
      <xdr:spPr bwMode="auto">
        <a:xfrm flipV="1">
          <a:off x="56464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99" name="Line 67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>
          <a:spLocks noChangeShapeType="1"/>
        </xdr:cNvSpPr>
      </xdr:nvSpPr>
      <xdr:spPr bwMode="auto">
        <a:xfrm flipV="1">
          <a:off x="56464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201" name="Line 67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>
          <a:spLocks noChangeShapeType="1"/>
        </xdr:cNvSpPr>
      </xdr:nvSpPr>
      <xdr:spPr bwMode="auto">
        <a:xfrm flipV="1">
          <a:off x="5646420" y="1177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204" name="Line 67"/>
        <xdr:cNvSpPr>
          <a:spLocks noChangeShapeType="1"/>
        </xdr:cNvSpPr>
      </xdr:nvSpPr>
      <xdr:spPr bwMode="auto">
        <a:xfrm flipV="1">
          <a:off x="52654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1533525</xdr:rowOff>
    </xdr:from>
    <xdr:to>
      <xdr:col>20</xdr:col>
      <xdr:colOff>0</xdr:colOff>
      <xdr:row>1</xdr:row>
      <xdr:rowOff>0</xdr:rowOff>
    </xdr:to>
    <xdr:sp macro="" textlink="">
      <xdr:nvSpPr>
        <xdr:cNvPr id="2205" name="Line 68"/>
        <xdr:cNvSpPr>
          <a:spLocks noChangeShapeType="1"/>
        </xdr:cNvSpPr>
      </xdr:nvSpPr>
      <xdr:spPr bwMode="auto">
        <a:xfrm flipV="1">
          <a:off x="5646420" y="11220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207" name="Line 67"/>
        <xdr:cNvSpPr>
          <a:spLocks noChangeShapeType="1"/>
        </xdr:cNvSpPr>
      </xdr:nvSpPr>
      <xdr:spPr bwMode="auto">
        <a:xfrm flipV="1">
          <a:off x="52654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209" name="Line 67"/>
        <xdr:cNvSpPr>
          <a:spLocks noChangeShapeType="1"/>
        </xdr:cNvSpPr>
      </xdr:nvSpPr>
      <xdr:spPr bwMode="auto">
        <a:xfrm flipV="1">
          <a:off x="52654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38</xdr:row>
      <xdr:rowOff>1543050</xdr:rowOff>
    </xdr:from>
    <xdr:to>
      <xdr:col>18</xdr:col>
      <xdr:colOff>0</xdr:colOff>
      <xdr:row>39</xdr:row>
      <xdr:rowOff>9525</xdr:rowOff>
    </xdr:to>
    <xdr:sp macro="" textlink="">
      <xdr:nvSpPr>
        <xdr:cNvPr id="2211" name="Line 24"/>
        <xdr:cNvSpPr>
          <a:spLocks noChangeShapeType="1"/>
        </xdr:cNvSpPr>
      </xdr:nvSpPr>
      <xdr:spPr bwMode="auto">
        <a:xfrm flipV="1">
          <a:off x="5265420" y="15304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38</xdr:row>
      <xdr:rowOff>1543050</xdr:rowOff>
    </xdr:from>
    <xdr:to>
      <xdr:col>18</xdr:col>
      <xdr:colOff>0</xdr:colOff>
      <xdr:row>39</xdr:row>
      <xdr:rowOff>9525</xdr:rowOff>
    </xdr:to>
    <xdr:sp macro="" textlink="">
      <xdr:nvSpPr>
        <xdr:cNvPr id="2212" name="Line 548"/>
        <xdr:cNvSpPr>
          <a:spLocks noChangeShapeType="1"/>
        </xdr:cNvSpPr>
      </xdr:nvSpPr>
      <xdr:spPr bwMode="auto">
        <a:xfrm flipV="1">
          <a:off x="5265420" y="15304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213" name="Line 67"/>
        <xdr:cNvSpPr>
          <a:spLocks noChangeShapeType="1"/>
        </xdr:cNvSpPr>
      </xdr:nvSpPr>
      <xdr:spPr bwMode="auto">
        <a:xfrm flipV="1">
          <a:off x="52654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215" name="Line 67"/>
        <xdr:cNvSpPr>
          <a:spLocks noChangeShapeType="1"/>
        </xdr:cNvSpPr>
      </xdr:nvSpPr>
      <xdr:spPr bwMode="auto">
        <a:xfrm flipV="1">
          <a:off x="52654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217" name="Line 67"/>
        <xdr:cNvSpPr>
          <a:spLocks noChangeShapeType="1"/>
        </xdr:cNvSpPr>
      </xdr:nvSpPr>
      <xdr:spPr bwMode="auto">
        <a:xfrm flipV="1">
          <a:off x="52654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219" name="Line 67"/>
        <xdr:cNvSpPr>
          <a:spLocks noChangeShapeType="1"/>
        </xdr:cNvSpPr>
      </xdr:nvSpPr>
      <xdr:spPr bwMode="auto">
        <a:xfrm flipV="1">
          <a:off x="52654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221" name="Line 67"/>
        <xdr:cNvSpPr>
          <a:spLocks noChangeShapeType="1"/>
        </xdr:cNvSpPr>
      </xdr:nvSpPr>
      <xdr:spPr bwMode="auto">
        <a:xfrm flipV="1">
          <a:off x="52654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223" name="Line 67"/>
        <xdr:cNvSpPr>
          <a:spLocks noChangeShapeType="1"/>
        </xdr:cNvSpPr>
      </xdr:nvSpPr>
      <xdr:spPr bwMode="auto">
        <a:xfrm flipV="1">
          <a:off x="52654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38</xdr:row>
      <xdr:rowOff>1543050</xdr:rowOff>
    </xdr:from>
    <xdr:to>
      <xdr:col>18</xdr:col>
      <xdr:colOff>0</xdr:colOff>
      <xdr:row>39</xdr:row>
      <xdr:rowOff>9525</xdr:rowOff>
    </xdr:to>
    <xdr:sp macro="" textlink="">
      <xdr:nvSpPr>
        <xdr:cNvPr id="2225" name="Line 24"/>
        <xdr:cNvSpPr>
          <a:spLocks noChangeShapeType="1"/>
        </xdr:cNvSpPr>
      </xdr:nvSpPr>
      <xdr:spPr bwMode="auto">
        <a:xfrm flipV="1">
          <a:off x="5265420" y="15304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38</xdr:row>
      <xdr:rowOff>1543050</xdr:rowOff>
    </xdr:from>
    <xdr:to>
      <xdr:col>18</xdr:col>
      <xdr:colOff>0</xdr:colOff>
      <xdr:row>39</xdr:row>
      <xdr:rowOff>9525</xdr:rowOff>
    </xdr:to>
    <xdr:sp macro="" textlink="">
      <xdr:nvSpPr>
        <xdr:cNvPr id="2226" name="Line 548"/>
        <xdr:cNvSpPr>
          <a:spLocks noChangeShapeType="1"/>
        </xdr:cNvSpPr>
      </xdr:nvSpPr>
      <xdr:spPr bwMode="auto">
        <a:xfrm flipV="1">
          <a:off x="5265420" y="15304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227" name="Line 67"/>
        <xdr:cNvSpPr>
          <a:spLocks noChangeShapeType="1"/>
        </xdr:cNvSpPr>
      </xdr:nvSpPr>
      <xdr:spPr bwMode="auto">
        <a:xfrm flipV="1">
          <a:off x="52654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229" name="Line 67"/>
        <xdr:cNvSpPr>
          <a:spLocks noChangeShapeType="1"/>
        </xdr:cNvSpPr>
      </xdr:nvSpPr>
      <xdr:spPr bwMode="auto">
        <a:xfrm flipV="1">
          <a:off x="52654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231" name="Line 67"/>
        <xdr:cNvSpPr>
          <a:spLocks noChangeShapeType="1"/>
        </xdr:cNvSpPr>
      </xdr:nvSpPr>
      <xdr:spPr bwMode="auto">
        <a:xfrm flipV="1">
          <a:off x="52654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233" name="Line 67"/>
        <xdr:cNvSpPr>
          <a:spLocks noChangeShapeType="1"/>
        </xdr:cNvSpPr>
      </xdr:nvSpPr>
      <xdr:spPr bwMode="auto">
        <a:xfrm flipV="1">
          <a:off x="52654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235" name="Line 67"/>
        <xdr:cNvSpPr>
          <a:spLocks noChangeShapeType="1"/>
        </xdr:cNvSpPr>
      </xdr:nvSpPr>
      <xdr:spPr bwMode="auto">
        <a:xfrm flipV="1">
          <a:off x="52654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237" name="Line 67"/>
        <xdr:cNvSpPr>
          <a:spLocks noChangeShapeType="1"/>
        </xdr:cNvSpPr>
      </xdr:nvSpPr>
      <xdr:spPr bwMode="auto">
        <a:xfrm flipV="1">
          <a:off x="52654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239" name="Line 67"/>
        <xdr:cNvSpPr>
          <a:spLocks noChangeShapeType="1"/>
        </xdr:cNvSpPr>
      </xdr:nvSpPr>
      <xdr:spPr bwMode="auto">
        <a:xfrm flipV="1">
          <a:off x="52654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241" name="Line 67"/>
        <xdr:cNvSpPr>
          <a:spLocks noChangeShapeType="1"/>
        </xdr:cNvSpPr>
      </xdr:nvSpPr>
      <xdr:spPr bwMode="auto">
        <a:xfrm flipV="1">
          <a:off x="52654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243" name="Line 67"/>
        <xdr:cNvSpPr>
          <a:spLocks noChangeShapeType="1"/>
        </xdr:cNvSpPr>
      </xdr:nvSpPr>
      <xdr:spPr bwMode="auto">
        <a:xfrm flipV="1">
          <a:off x="52654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245" name="Line 67"/>
        <xdr:cNvSpPr>
          <a:spLocks noChangeShapeType="1"/>
        </xdr:cNvSpPr>
      </xdr:nvSpPr>
      <xdr:spPr bwMode="auto">
        <a:xfrm flipV="1">
          <a:off x="52654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247" name="Line 67"/>
        <xdr:cNvSpPr>
          <a:spLocks noChangeShapeType="1"/>
        </xdr:cNvSpPr>
      </xdr:nvSpPr>
      <xdr:spPr bwMode="auto">
        <a:xfrm flipV="1">
          <a:off x="52654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249" name="Line 67"/>
        <xdr:cNvSpPr>
          <a:spLocks noChangeShapeType="1"/>
        </xdr:cNvSpPr>
      </xdr:nvSpPr>
      <xdr:spPr bwMode="auto">
        <a:xfrm flipV="1">
          <a:off x="52654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251" name="Line 67"/>
        <xdr:cNvSpPr>
          <a:spLocks noChangeShapeType="1"/>
        </xdr:cNvSpPr>
      </xdr:nvSpPr>
      <xdr:spPr bwMode="auto">
        <a:xfrm flipV="1">
          <a:off x="52654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253" name="Line 67"/>
        <xdr:cNvSpPr>
          <a:spLocks noChangeShapeType="1"/>
        </xdr:cNvSpPr>
      </xdr:nvSpPr>
      <xdr:spPr bwMode="auto">
        <a:xfrm flipV="1">
          <a:off x="52654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255" name="Line 67"/>
        <xdr:cNvSpPr>
          <a:spLocks noChangeShapeType="1"/>
        </xdr:cNvSpPr>
      </xdr:nvSpPr>
      <xdr:spPr bwMode="auto">
        <a:xfrm flipV="1">
          <a:off x="52654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2257" name="Text Box 33"/>
        <xdr:cNvSpPr txBox="1">
          <a:spLocks noChangeArrowheads="1"/>
        </xdr:cNvSpPr>
      </xdr:nvSpPr>
      <xdr:spPr bwMode="auto">
        <a:xfrm>
          <a:off x="6456045" y="117729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41</xdr:row>
          <xdr:rowOff>219075</xdr:rowOff>
        </xdr:from>
        <xdr:to>
          <xdr:col>11</xdr:col>
          <xdr:colOff>342900</xdr:colOff>
          <xdr:row>43</xdr:row>
          <xdr:rowOff>152400</xdr:rowOff>
        </xdr:to>
        <xdr:sp macro="" textlink="">
          <xdr:nvSpPr>
            <xdr:cNvPr id="28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Button 1</a:t>
              </a:r>
            </a:p>
          </xdr:txBody>
        </xdr:sp>
        <xdr:clientData fPrintsWithSheet="0"/>
      </xdr:twoCellAnchor>
    </mc:Choice>
    <mc:Fallback/>
  </mc:AlternateContent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259" name="Line 67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 flipV="1">
          <a:off x="5638800" y="1181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261" name="Line 67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 flipV="1">
          <a:off x="5638800" y="1181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263" name="Line 67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 flipV="1">
          <a:off x="5638800" y="1181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265" name="Line 67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 flipV="1">
          <a:off x="5638800" y="1181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267" name="Line 67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 flipV="1">
          <a:off x="5638800" y="1181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269" name="Line 67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 flipV="1">
          <a:off x="5638800" y="1181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271" name="Line 67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 flipV="1">
          <a:off x="5638800" y="1181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273" name="Line 67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 flipV="1">
          <a:off x="5638800" y="1181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275" name="Line 67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 flipV="1">
          <a:off x="5638800" y="1181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277" name="Line 67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 flipV="1">
          <a:off x="5638800" y="1181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279" name="Line 67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 flipV="1">
          <a:off x="5638800" y="1181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281" name="Line 67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 flipV="1">
          <a:off x="5638800" y="1181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2283" name="Line 69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2284" name="Line 69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2285" name="Line 69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2286" name="Line 69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2287" name="Line 69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2288" name="Line 69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2289" name="Line 69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2290" name="Line 69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2291" name="Line 69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2292" name="Line 69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2293" name="Line 69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1562100</xdr:rowOff>
    </xdr:from>
    <xdr:to>
      <xdr:col>18</xdr:col>
      <xdr:colOff>0</xdr:colOff>
      <xdr:row>1</xdr:row>
      <xdr:rowOff>28575</xdr:rowOff>
    </xdr:to>
    <xdr:sp macro="" textlink="">
      <xdr:nvSpPr>
        <xdr:cNvPr id="2294" name="Line 69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307" name="Line 69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308" name="Line 69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309" name="Line 69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310" name="Line 69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311" name="Line 69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312" name="Line 69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313" name="Line 69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314" name="Line 69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315" name="Line 69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316" name="Line 69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317" name="Line 69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318" name="Line 69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2319" name="Text Box 35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4648200" y="11811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2320" name="Line 64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4619625" y="118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2321" name="Line 65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5381625" y="118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322" name="Line 69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323" name="Line 69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324" name="Line 69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325" name="Line 69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326" name="Line 69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327" name="Line 69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328" name="Line 69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329" name="Line 69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330" name="Line 69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331" name="Line 69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332" name="Line 69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333" name="Line 69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594360</xdr:colOff>
      <xdr:row>0</xdr:row>
      <xdr:rowOff>76200</xdr:rowOff>
    </xdr:from>
    <xdr:to>
      <xdr:col>8</xdr:col>
      <xdr:colOff>167640</xdr:colOff>
      <xdr:row>3</xdr:row>
      <xdr:rowOff>60960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76200"/>
          <a:ext cx="2621280" cy="533400"/>
        </a:xfrm>
        <a:prstGeom prst="rect">
          <a:avLst/>
        </a:prstGeom>
        <a:noFill/>
      </xdr:spPr>
    </xdr:pic>
    <xdr:clientData/>
  </xdr:twoCellAnchor>
  <xdr:twoCellAnchor>
    <xdr:from>
      <xdr:col>14</xdr:col>
      <xdr:colOff>15240</xdr:colOff>
      <xdr:row>1</xdr:row>
      <xdr:rowOff>137160</xdr:rowOff>
    </xdr:from>
    <xdr:to>
      <xdr:col>15</xdr:col>
      <xdr:colOff>426720</xdr:colOff>
      <xdr:row>5</xdr:row>
      <xdr:rowOff>22860</xdr:rowOff>
    </xdr:to>
    <xdr:sp macro="" textlink="">
      <xdr:nvSpPr>
        <xdr:cNvPr id="3" name="Bent-Up Arrow 2"/>
        <xdr:cNvSpPr/>
      </xdr:nvSpPr>
      <xdr:spPr>
        <a:xfrm rot="5400000" flipV="1">
          <a:off x="8660130" y="148590"/>
          <a:ext cx="678180" cy="1021080"/>
        </a:xfrm>
        <a:prstGeom prst="bentUpArrow">
          <a:avLst>
            <a:gd name="adj1" fmla="val 25000"/>
            <a:gd name="adj2" fmla="val 24432"/>
            <a:gd name="adj3" fmla="val 25000"/>
          </a:avLst>
        </a:prstGeom>
        <a:solidFill>
          <a:schemeClr val="bg1">
            <a:lumMod val="6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ris\Desktop\New%20folder\&#917;&#926;&#913;&#924;&#919;&#925;&#921;&#917;&#931;%20&#914;&#913;&#920;&#924;&#927;&#923;&#927;&#915;&#921;&#917;&#931;\&#913;&#921;&#931;&#920;&#919;&#932;&#921;&#922;&#919;%202%20&#917;&#932;&#919;%202012-2014\2%20&#917;&#932;&#919;%20&#913;&#921;&#931;&#920;&#919;&#932;&#921;&#922;&#919;%20&#915;%20&#917;&#926;&#913;&#924;&#919;&#925;&#92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2 ΕΤΗ ΑΙΣΘΗΤΙΚΗ Γ ΕΞΑΜΗΝΟ"/>
    </sheetNames>
    <definedNames>
      <definedName name="Button1_Click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9"/>
  <sheetViews>
    <sheetView workbookViewId="0">
      <pane xSplit="3" ySplit="1" topLeftCell="N2" activePane="bottomRight" state="frozen"/>
      <selection pane="topRight" activeCell="D1" sqref="D1"/>
      <selection pane="bottomLeft" activeCell="A2" sqref="A2"/>
      <selection pane="bottomRight" activeCell="K2" sqref="K2"/>
    </sheetView>
  </sheetViews>
  <sheetFormatPr defaultRowHeight="15" x14ac:dyDescent="0.25"/>
  <cols>
    <col min="1" max="1" width="4.7109375" customWidth="1"/>
    <col min="2" max="2" width="5.42578125" customWidth="1"/>
    <col min="3" max="3" width="31.85546875" customWidth="1"/>
    <col min="4" max="4" width="17.5703125" customWidth="1"/>
    <col min="5" max="10" width="5.28515625" customWidth="1"/>
    <col min="11" max="11" width="6.140625" customWidth="1"/>
    <col min="12" max="12" width="7.7109375" customWidth="1"/>
    <col min="13" max="13" width="17.140625" customWidth="1"/>
    <col min="14" max="19" width="5.28515625" customWidth="1"/>
    <col min="20" max="20" width="6.140625" customWidth="1"/>
    <col min="21" max="21" width="10.85546875" customWidth="1"/>
    <col min="22" max="22" width="17.140625" customWidth="1"/>
    <col min="23" max="28" width="5.28515625" customWidth="1"/>
    <col min="29" max="29" width="6.140625" customWidth="1"/>
    <col min="30" max="32" width="5.28515625" customWidth="1"/>
    <col min="33" max="33" width="6.140625" customWidth="1"/>
    <col min="34" max="34" width="11.85546875" customWidth="1"/>
  </cols>
  <sheetData>
    <row r="1" spans="1:34" ht="92.25" customHeight="1" thickBot="1" x14ac:dyDescent="0.3">
      <c r="A1" s="1" t="s">
        <v>0</v>
      </c>
      <c r="B1" s="2" t="s">
        <v>1</v>
      </c>
      <c r="C1" s="1" t="s">
        <v>2</v>
      </c>
      <c r="D1" s="3" t="s">
        <v>10</v>
      </c>
      <c r="E1" s="43" t="s">
        <v>28</v>
      </c>
      <c r="F1" s="44"/>
      <c r="G1" s="43" t="s">
        <v>29</v>
      </c>
      <c r="H1" s="44"/>
      <c r="I1" s="43" t="s">
        <v>7</v>
      </c>
      <c r="J1" s="44"/>
      <c r="K1" s="42" t="s">
        <v>8</v>
      </c>
      <c r="L1" s="4" t="s">
        <v>9</v>
      </c>
      <c r="M1" s="3" t="s">
        <v>10</v>
      </c>
      <c r="N1" s="43" t="s">
        <v>28</v>
      </c>
      <c r="O1" s="44"/>
      <c r="P1" s="43" t="s">
        <v>30</v>
      </c>
      <c r="Q1" s="44"/>
      <c r="R1" s="43" t="s">
        <v>43</v>
      </c>
      <c r="S1" s="44"/>
      <c r="T1" s="42" t="s">
        <v>8</v>
      </c>
      <c r="U1" s="4" t="s">
        <v>9</v>
      </c>
      <c r="V1" s="3" t="s">
        <v>10</v>
      </c>
      <c r="W1" s="43" t="s">
        <v>3</v>
      </c>
      <c r="X1" s="44"/>
      <c r="Y1" s="43" t="s">
        <v>4</v>
      </c>
      <c r="Z1" s="44"/>
      <c r="AA1" s="43" t="s">
        <v>5</v>
      </c>
      <c r="AB1" s="44"/>
      <c r="AC1" s="43" t="s">
        <v>6</v>
      </c>
      <c r="AD1" s="44"/>
      <c r="AE1" s="43" t="s">
        <v>7</v>
      </c>
      <c r="AF1" s="44"/>
      <c r="AG1" s="12" t="s">
        <v>8</v>
      </c>
      <c r="AH1" s="4" t="s">
        <v>9</v>
      </c>
    </row>
    <row r="2" spans="1:34" ht="30" customHeight="1" thickBot="1" x14ac:dyDescent="0.3">
      <c r="A2" s="5">
        <v>1</v>
      </c>
      <c r="B2" s="38">
        <v>1225</v>
      </c>
      <c r="C2" s="39" t="s">
        <v>31</v>
      </c>
      <c r="D2" s="6" t="s">
        <v>44</v>
      </c>
      <c r="E2" s="20">
        <v>50</v>
      </c>
      <c r="F2" s="21">
        <f>E2*15%</f>
        <v>7.5</v>
      </c>
      <c r="G2" s="9">
        <v>10</v>
      </c>
      <c r="H2" s="21">
        <f>G2*25%</f>
        <v>2.5</v>
      </c>
      <c r="I2" s="9">
        <v>10</v>
      </c>
      <c r="J2" s="21">
        <f>I2*60%</f>
        <v>6</v>
      </c>
      <c r="K2" s="22">
        <f t="shared" ref="K2:K13" si="0">SUM(J2+H2+F2)</f>
        <v>16</v>
      </c>
      <c r="L2" s="23" t="str">
        <f>IF(K2&gt;=50,"Προάγεται","Απορίπτεται")</f>
        <v>Απορίπτεται</v>
      </c>
      <c r="M2" s="6" t="s">
        <v>27</v>
      </c>
      <c r="N2" s="20">
        <v>50</v>
      </c>
      <c r="O2" s="21">
        <f>N2*15%</f>
        <v>7.5</v>
      </c>
      <c r="P2" s="9">
        <v>50</v>
      </c>
      <c r="Q2" s="21">
        <f>P2*25%</f>
        <v>12.5</v>
      </c>
      <c r="R2" s="9">
        <v>50</v>
      </c>
      <c r="S2" s="21">
        <f>R2*60%</f>
        <v>30</v>
      </c>
      <c r="T2" s="22">
        <f t="shared" ref="T2:T13" si="1">SUM(S2+Q2+O2)</f>
        <v>50</v>
      </c>
      <c r="U2" s="23" t="str">
        <f>IF(T2&gt;=50,"Προάγεται","Απορίπτεται")</f>
        <v>Προάγεται</v>
      </c>
      <c r="V2" s="35" t="s">
        <v>25</v>
      </c>
      <c r="W2" s="20"/>
      <c r="X2" s="21"/>
      <c r="Y2" s="9"/>
      <c r="Z2" s="21"/>
      <c r="AA2" s="9"/>
      <c r="AB2" s="21"/>
      <c r="AC2" s="21"/>
      <c r="AD2" s="21"/>
      <c r="AE2" s="9">
        <v>68</v>
      </c>
      <c r="AF2" s="21">
        <f>AE2*60%</f>
        <v>40.799999999999997</v>
      </c>
      <c r="AG2" s="22">
        <v>68</v>
      </c>
      <c r="AH2" s="23" t="str">
        <f>IF(AG2&gt;=50,"Προάγεται","Απορίπτεται")</f>
        <v>Προάγεται</v>
      </c>
    </row>
    <row r="3" spans="1:34" ht="45.75" thickBot="1" x14ac:dyDescent="0.3">
      <c r="A3" s="5">
        <v>2</v>
      </c>
      <c r="B3" s="40">
        <v>1221</v>
      </c>
      <c r="C3" s="41" t="s">
        <v>32</v>
      </c>
      <c r="D3" s="6" t="s">
        <v>44</v>
      </c>
      <c r="E3" s="20">
        <v>100</v>
      </c>
      <c r="F3" s="21">
        <f t="shared" ref="F3:F13" si="2">E3*15%</f>
        <v>15</v>
      </c>
      <c r="G3" s="9">
        <v>100</v>
      </c>
      <c r="H3" s="21">
        <f t="shared" ref="H3:H13" si="3">G3*25%</f>
        <v>25</v>
      </c>
      <c r="I3" s="9">
        <v>100</v>
      </c>
      <c r="J3" s="21">
        <f t="shared" ref="J3:J30" si="4">I3*60%</f>
        <v>60</v>
      </c>
      <c r="K3" s="22">
        <f t="shared" si="0"/>
        <v>100</v>
      </c>
      <c r="L3" s="23" t="str">
        <f>IF(K3&gt;=50,"Προάγεται","Απορίπτεται")</f>
        <v>Προάγεται</v>
      </c>
      <c r="M3" s="6" t="s">
        <v>27</v>
      </c>
      <c r="N3" s="20">
        <v>100</v>
      </c>
      <c r="O3" s="21">
        <f t="shared" ref="O3:O13" si="5">N3*15%</f>
        <v>15</v>
      </c>
      <c r="P3" s="9">
        <v>95</v>
      </c>
      <c r="Q3" s="21">
        <f t="shared" ref="Q3:Q13" si="6">P3*25%</f>
        <v>23.75</v>
      </c>
      <c r="R3" s="9">
        <v>100</v>
      </c>
      <c r="S3" s="21">
        <f t="shared" ref="S3:S22" si="7">R3*60%</f>
        <v>60</v>
      </c>
      <c r="T3" s="22">
        <f t="shared" si="1"/>
        <v>98.75</v>
      </c>
      <c r="U3" s="23" t="str">
        <f>IF(T3&gt;=50,"Προάγεται","Απορίπτεται")</f>
        <v>Προάγεται</v>
      </c>
      <c r="V3" s="35" t="s">
        <v>25</v>
      </c>
      <c r="W3" s="20"/>
      <c r="X3" s="21"/>
      <c r="Y3" s="9"/>
      <c r="Z3" s="21"/>
      <c r="AA3" s="9"/>
      <c r="AB3" s="21"/>
      <c r="AC3" s="21"/>
      <c r="AD3" s="21"/>
      <c r="AE3" s="9">
        <v>86.67</v>
      </c>
      <c r="AF3" s="21">
        <f t="shared" ref="AF3:AF14" si="8">AE3*60%</f>
        <v>52.002000000000002</v>
      </c>
      <c r="AG3" s="22">
        <v>87</v>
      </c>
      <c r="AH3" s="23" t="str">
        <f>IF(AG3&gt;=50,"Προάγεται","Απορίπτεται")</f>
        <v>Προάγεται</v>
      </c>
    </row>
    <row r="4" spans="1:34" ht="45.75" thickBot="1" x14ac:dyDescent="0.3">
      <c r="A4" s="5">
        <v>3</v>
      </c>
      <c r="B4" s="40">
        <v>1207</v>
      </c>
      <c r="C4" s="41" t="s">
        <v>33</v>
      </c>
      <c r="D4" s="6" t="s">
        <v>44</v>
      </c>
      <c r="E4" s="20">
        <v>100</v>
      </c>
      <c r="F4" s="21">
        <f t="shared" si="2"/>
        <v>15</v>
      </c>
      <c r="G4" s="9">
        <v>100</v>
      </c>
      <c r="H4" s="21">
        <f t="shared" si="3"/>
        <v>25</v>
      </c>
      <c r="I4" s="9">
        <v>88</v>
      </c>
      <c r="J4" s="21">
        <f t="shared" si="4"/>
        <v>52.8</v>
      </c>
      <c r="K4" s="22">
        <f t="shared" si="0"/>
        <v>92.8</v>
      </c>
      <c r="L4" s="23" t="str">
        <f t="shared" ref="L4:L30" si="9">IF(K4&gt;=50,"Προάγεται","Απορίπτεται")</f>
        <v>Προάγεται</v>
      </c>
      <c r="M4" s="6" t="s">
        <v>27</v>
      </c>
      <c r="N4" s="20">
        <v>100</v>
      </c>
      <c r="O4" s="21">
        <f t="shared" si="5"/>
        <v>15</v>
      </c>
      <c r="P4" s="9">
        <v>90</v>
      </c>
      <c r="Q4" s="21">
        <f t="shared" si="6"/>
        <v>22.5</v>
      </c>
      <c r="R4" s="9">
        <v>100</v>
      </c>
      <c r="S4" s="21">
        <f t="shared" si="7"/>
        <v>60</v>
      </c>
      <c r="T4" s="22">
        <f t="shared" si="1"/>
        <v>97.5</v>
      </c>
      <c r="U4" s="23" t="str">
        <f t="shared" ref="U4:U13" si="10">IF(T4&gt;=50,"Προάγεται","Απορίπτεται")</f>
        <v>Προάγεται</v>
      </c>
      <c r="V4" s="35" t="s">
        <v>25</v>
      </c>
      <c r="W4" s="20"/>
      <c r="X4" s="21"/>
      <c r="Y4" s="9"/>
      <c r="Z4" s="21"/>
      <c r="AA4" s="9"/>
      <c r="AB4" s="21"/>
      <c r="AC4" s="21"/>
      <c r="AD4" s="21"/>
      <c r="AE4" s="9">
        <v>83</v>
      </c>
      <c r="AF4" s="21">
        <f t="shared" si="8"/>
        <v>49.8</v>
      </c>
      <c r="AG4" s="22">
        <v>83</v>
      </c>
      <c r="AH4" s="23" t="str">
        <f t="shared" ref="AH4:AH14" si="11">IF(AG4&gt;=50,"Προάγεται","Απορίπτεται")</f>
        <v>Προάγεται</v>
      </c>
    </row>
    <row r="5" spans="1:34" ht="45.75" thickBot="1" x14ac:dyDescent="0.3">
      <c r="A5" s="5">
        <v>4</v>
      </c>
      <c r="B5" s="40">
        <v>1232</v>
      </c>
      <c r="C5" s="41" t="s">
        <v>34</v>
      </c>
      <c r="D5" s="6" t="s">
        <v>44</v>
      </c>
      <c r="E5" s="20">
        <v>90</v>
      </c>
      <c r="F5" s="21">
        <f t="shared" si="2"/>
        <v>13.5</v>
      </c>
      <c r="G5" s="9">
        <v>59</v>
      </c>
      <c r="H5" s="21">
        <f t="shared" si="3"/>
        <v>14.75</v>
      </c>
      <c r="I5" s="9">
        <v>64</v>
      </c>
      <c r="J5" s="21">
        <f t="shared" si="4"/>
        <v>38.4</v>
      </c>
      <c r="K5" s="22">
        <f t="shared" si="0"/>
        <v>66.650000000000006</v>
      </c>
      <c r="L5" s="23" t="str">
        <f t="shared" si="9"/>
        <v>Προάγεται</v>
      </c>
      <c r="M5" s="6" t="s">
        <v>27</v>
      </c>
      <c r="N5" s="20">
        <v>90</v>
      </c>
      <c r="O5" s="21">
        <f t="shared" si="5"/>
        <v>13.5</v>
      </c>
      <c r="P5" s="9">
        <v>100</v>
      </c>
      <c r="Q5" s="21">
        <f t="shared" si="6"/>
        <v>25</v>
      </c>
      <c r="R5" s="9">
        <v>65</v>
      </c>
      <c r="S5" s="21">
        <f t="shared" si="7"/>
        <v>39</v>
      </c>
      <c r="T5" s="22">
        <f t="shared" si="1"/>
        <v>77.5</v>
      </c>
      <c r="U5" s="23" t="str">
        <f t="shared" si="10"/>
        <v>Προάγεται</v>
      </c>
      <c r="V5" s="35" t="s">
        <v>25</v>
      </c>
      <c r="W5" s="20"/>
      <c r="X5" s="21"/>
      <c r="Y5" s="9"/>
      <c r="Z5" s="21"/>
      <c r="AA5" s="9"/>
      <c r="AB5" s="21"/>
      <c r="AC5" s="21"/>
      <c r="AD5" s="21"/>
      <c r="AE5" s="9">
        <v>96</v>
      </c>
      <c r="AF5" s="21">
        <f t="shared" si="8"/>
        <v>57.599999999999994</v>
      </c>
      <c r="AG5" s="22">
        <v>96</v>
      </c>
      <c r="AH5" s="23" t="str">
        <f t="shared" si="11"/>
        <v>Προάγεται</v>
      </c>
    </row>
    <row r="6" spans="1:34" ht="45.75" thickBot="1" x14ac:dyDescent="0.3">
      <c r="A6" s="5">
        <v>5</v>
      </c>
      <c r="B6" s="40">
        <v>1217</v>
      </c>
      <c r="C6" s="41" t="s">
        <v>35</v>
      </c>
      <c r="D6" s="6" t="s">
        <v>44</v>
      </c>
      <c r="E6" s="20">
        <v>90</v>
      </c>
      <c r="F6" s="21">
        <f t="shared" si="2"/>
        <v>13.5</v>
      </c>
      <c r="G6" s="9">
        <v>54</v>
      </c>
      <c r="H6" s="21">
        <f t="shared" si="3"/>
        <v>13.5</v>
      </c>
      <c r="I6" s="9">
        <v>78</v>
      </c>
      <c r="J6" s="21">
        <f t="shared" si="4"/>
        <v>46.8</v>
      </c>
      <c r="K6" s="22">
        <f t="shared" si="0"/>
        <v>73.8</v>
      </c>
      <c r="L6" s="23" t="str">
        <f t="shared" si="9"/>
        <v>Προάγεται</v>
      </c>
      <c r="M6" s="6" t="s">
        <v>27</v>
      </c>
      <c r="N6" s="20">
        <v>80</v>
      </c>
      <c r="O6" s="21">
        <f t="shared" si="5"/>
        <v>12</v>
      </c>
      <c r="P6" s="9">
        <v>90</v>
      </c>
      <c r="Q6" s="21">
        <f t="shared" si="6"/>
        <v>22.5</v>
      </c>
      <c r="R6" s="9">
        <v>60</v>
      </c>
      <c r="S6" s="21">
        <f t="shared" si="7"/>
        <v>36</v>
      </c>
      <c r="T6" s="22">
        <f t="shared" si="1"/>
        <v>70.5</v>
      </c>
      <c r="U6" s="23" t="str">
        <f t="shared" si="10"/>
        <v>Προάγεται</v>
      </c>
      <c r="V6" s="35" t="s">
        <v>25</v>
      </c>
      <c r="W6" s="20"/>
      <c r="X6" s="21"/>
      <c r="Y6" s="9"/>
      <c r="Z6" s="21"/>
      <c r="AA6" s="9"/>
      <c r="AB6" s="21"/>
      <c r="AC6" s="21"/>
      <c r="AD6" s="21"/>
      <c r="AE6" s="9">
        <v>73.3</v>
      </c>
      <c r="AF6" s="21">
        <f t="shared" si="8"/>
        <v>43.98</v>
      </c>
      <c r="AG6" s="22">
        <v>73</v>
      </c>
      <c r="AH6" s="23" t="str">
        <f t="shared" si="11"/>
        <v>Προάγεται</v>
      </c>
    </row>
    <row r="7" spans="1:34" ht="45.75" thickBot="1" x14ac:dyDescent="0.3">
      <c r="A7" s="5">
        <v>6</v>
      </c>
      <c r="B7" s="40">
        <v>1222</v>
      </c>
      <c r="C7" s="41" t="s">
        <v>36</v>
      </c>
      <c r="D7" s="6" t="s">
        <v>44</v>
      </c>
      <c r="E7" s="20"/>
      <c r="F7" s="21"/>
      <c r="G7" s="9"/>
      <c r="H7" s="21"/>
      <c r="I7" s="9"/>
      <c r="J7" s="21"/>
      <c r="K7" s="22"/>
      <c r="L7" s="23" t="str">
        <f t="shared" si="9"/>
        <v>Απορίπτεται</v>
      </c>
      <c r="M7" s="6" t="s">
        <v>27</v>
      </c>
      <c r="N7" s="20">
        <v>50</v>
      </c>
      <c r="O7" s="21">
        <f t="shared" si="5"/>
        <v>7.5</v>
      </c>
      <c r="P7" s="9">
        <v>50</v>
      </c>
      <c r="Q7" s="21">
        <f t="shared" si="6"/>
        <v>12.5</v>
      </c>
      <c r="R7" s="9">
        <v>0</v>
      </c>
      <c r="S7" s="21">
        <f t="shared" si="7"/>
        <v>0</v>
      </c>
      <c r="T7" s="22">
        <f t="shared" si="1"/>
        <v>20</v>
      </c>
      <c r="U7" s="23" t="str">
        <f t="shared" si="10"/>
        <v>Απορίπτεται</v>
      </c>
      <c r="V7" s="35" t="s">
        <v>25</v>
      </c>
      <c r="W7" s="20"/>
      <c r="X7" s="21"/>
      <c r="Y7" s="9"/>
      <c r="Z7" s="21"/>
      <c r="AA7" s="9"/>
      <c r="AB7" s="21"/>
      <c r="AC7" s="21"/>
      <c r="AD7" s="21"/>
      <c r="AE7" s="9"/>
      <c r="AF7" s="21">
        <f t="shared" si="8"/>
        <v>0</v>
      </c>
      <c r="AG7" s="22">
        <f t="shared" ref="AG7" si="12">SUM(AF7+AD7+AB7)</f>
        <v>0</v>
      </c>
      <c r="AH7" s="23" t="str">
        <f t="shared" si="11"/>
        <v>Απορίπτεται</v>
      </c>
    </row>
    <row r="8" spans="1:34" ht="45.75" thickBot="1" x14ac:dyDescent="0.3">
      <c r="A8" s="5">
        <v>7</v>
      </c>
      <c r="B8" s="40">
        <v>1230</v>
      </c>
      <c r="C8" s="41" t="s">
        <v>37</v>
      </c>
      <c r="D8" s="6" t="s">
        <v>44</v>
      </c>
      <c r="E8" s="20">
        <v>100</v>
      </c>
      <c r="F8" s="21">
        <f t="shared" si="2"/>
        <v>15</v>
      </c>
      <c r="G8" s="9">
        <v>100</v>
      </c>
      <c r="H8" s="21">
        <f t="shared" si="3"/>
        <v>25</v>
      </c>
      <c r="I8" s="9">
        <v>100</v>
      </c>
      <c r="J8" s="21">
        <f t="shared" si="4"/>
        <v>60</v>
      </c>
      <c r="K8" s="22">
        <f t="shared" si="0"/>
        <v>100</v>
      </c>
      <c r="L8" s="23" t="str">
        <f t="shared" si="9"/>
        <v>Προάγεται</v>
      </c>
      <c r="M8" s="6" t="s">
        <v>27</v>
      </c>
      <c r="N8" s="20">
        <v>100</v>
      </c>
      <c r="O8" s="21">
        <f t="shared" si="5"/>
        <v>15</v>
      </c>
      <c r="P8" s="9">
        <v>100</v>
      </c>
      <c r="Q8" s="21">
        <f t="shared" si="6"/>
        <v>25</v>
      </c>
      <c r="R8" s="9">
        <v>100</v>
      </c>
      <c r="S8" s="21">
        <f t="shared" si="7"/>
        <v>60</v>
      </c>
      <c r="T8" s="22">
        <f t="shared" si="1"/>
        <v>100</v>
      </c>
      <c r="U8" s="23" t="str">
        <f t="shared" si="10"/>
        <v>Προάγεται</v>
      </c>
      <c r="V8" s="35" t="s">
        <v>25</v>
      </c>
      <c r="W8" s="20"/>
      <c r="X8" s="21"/>
      <c r="Y8" s="9"/>
      <c r="Z8" s="21"/>
      <c r="AA8" s="9"/>
      <c r="AB8" s="21"/>
      <c r="AC8" s="21"/>
      <c r="AD8" s="21"/>
      <c r="AE8" s="9">
        <v>100</v>
      </c>
      <c r="AF8" s="21">
        <f t="shared" si="8"/>
        <v>60</v>
      </c>
      <c r="AG8" s="22">
        <v>100</v>
      </c>
      <c r="AH8" s="23" t="str">
        <f t="shared" si="11"/>
        <v>Προάγεται</v>
      </c>
    </row>
    <row r="9" spans="1:34" ht="45.75" thickBot="1" x14ac:dyDescent="0.3">
      <c r="A9" s="5">
        <v>8</v>
      </c>
      <c r="B9" s="40">
        <v>1228</v>
      </c>
      <c r="C9" s="41" t="s">
        <v>38</v>
      </c>
      <c r="D9" s="6" t="s">
        <v>44</v>
      </c>
      <c r="E9" s="20">
        <v>100</v>
      </c>
      <c r="F9" s="21">
        <f t="shared" si="2"/>
        <v>15</v>
      </c>
      <c r="G9" s="9">
        <v>75</v>
      </c>
      <c r="H9" s="21">
        <f t="shared" si="3"/>
        <v>18.75</v>
      </c>
      <c r="I9" s="9">
        <v>79</v>
      </c>
      <c r="J9" s="21">
        <f t="shared" si="4"/>
        <v>47.4</v>
      </c>
      <c r="K9" s="22">
        <f t="shared" si="0"/>
        <v>81.150000000000006</v>
      </c>
      <c r="L9" s="23" t="str">
        <f t="shared" si="9"/>
        <v>Προάγεται</v>
      </c>
      <c r="M9" s="6" t="s">
        <v>27</v>
      </c>
      <c r="N9" s="20">
        <v>100</v>
      </c>
      <c r="O9" s="21">
        <f t="shared" si="5"/>
        <v>15</v>
      </c>
      <c r="P9" s="9">
        <v>90</v>
      </c>
      <c r="Q9" s="21">
        <f t="shared" si="6"/>
        <v>22.5</v>
      </c>
      <c r="R9" s="9">
        <v>75</v>
      </c>
      <c r="S9" s="21">
        <f t="shared" si="7"/>
        <v>45</v>
      </c>
      <c r="T9" s="22">
        <f t="shared" si="1"/>
        <v>82.5</v>
      </c>
      <c r="U9" s="23" t="str">
        <f t="shared" si="10"/>
        <v>Προάγεται</v>
      </c>
      <c r="V9" s="35" t="s">
        <v>25</v>
      </c>
      <c r="W9" s="20"/>
      <c r="X9" s="21"/>
      <c r="Y9" s="9"/>
      <c r="Z9" s="21"/>
      <c r="AA9" s="9"/>
      <c r="AB9" s="21"/>
      <c r="AC9" s="21"/>
      <c r="AD9" s="21"/>
      <c r="AE9" s="9">
        <v>91</v>
      </c>
      <c r="AF9" s="21">
        <f t="shared" si="8"/>
        <v>54.6</v>
      </c>
      <c r="AG9" s="22">
        <v>91</v>
      </c>
      <c r="AH9" s="23" t="str">
        <f t="shared" si="11"/>
        <v>Προάγεται</v>
      </c>
    </row>
    <row r="10" spans="1:34" ht="45.75" thickBot="1" x14ac:dyDescent="0.3">
      <c r="A10" s="5">
        <v>9</v>
      </c>
      <c r="B10" s="40">
        <v>1229</v>
      </c>
      <c r="C10" s="41" t="s">
        <v>39</v>
      </c>
      <c r="D10" s="6" t="s">
        <v>44</v>
      </c>
      <c r="E10" s="20">
        <v>100</v>
      </c>
      <c r="F10" s="21">
        <f t="shared" si="2"/>
        <v>15</v>
      </c>
      <c r="G10" s="9">
        <v>93</v>
      </c>
      <c r="H10" s="21">
        <f t="shared" si="3"/>
        <v>23.25</v>
      </c>
      <c r="I10" s="9">
        <v>100</v>
      </c>
      <c r="J10" s="21">
        <f t="shared" si="4"/>
        <v>60</v>
      </c>
      <c r="K10" s="22">
        <f t="shared" si="0"/>
        <v>98.25</v>
      </c>
      <c r="L10" s="23" t="str">
        <f t="shared" si="9"/>
        <v>Προάγεται</v>
      </c>
      <c r="M10" s="6" t="s">
        <v>27</v>
      </c>
      <c r="N10" s="20">
        <v>100</v>
      </c>
      <c r="O10" s="21">
        <f t="shared" si="5"/>
        <v>15</v>
      </c>
      <c r="P10" s="9">
        <v>95</v>
      </c>
      <c r="Q10" s="21">
        <f t="shared" si="6"/>
        <v>23.75</v>
      </c>
      <c r="R10" s="9">
        <v>75</v>
      </c>
      <c r="S10" s="21">
        <f t="shared" si="7"/>
        <v>45</v>
      </c>
      <c r="T10" s="22">
        <f t="shared" si="1"/>
        <v>83.75</v>
      </c>
      <c r="U10" s="23" t="str">
        <f t="shared" si="10"/>
        <v>Προάγεται</v>
      </c>
      <c r="V10" s="35" t="s">
        <v>25</v>
      </c>
      <c r="W10" s="20"/>
      <c r="X10" s="21"/>
      <c r="Y10" s="9"/>
      <c r="Z10" s="21"/>
      <c r="AA10" s="9"/>
      <c r="AB10" s="21"/>
      <c r="AC10" s="21"/>
      <c r="AD10" s="21"/>
      <c r="AE10" s="9">
        <v>91</v>
      </c>
      <c r="AF10" s="21">
        <f t="shared" si="8"/>
        <v>54.6</v>
      </c>
      <c r="AG10" s="22">
        <v>91</v>
      </c>
      <c r="AH10" s="23" t="str">
        <f t="shared" si="11"/>
        <v>Προάγεται</v>
      </c>
    </row>
    <row r="11" spans="1:34" ht="45.75" thickBot="1" x14ac:dyDescent="0.3">
      <c r="A11" s="5">
        <v>10</v>
      </c>
      <c r="B11" s="40">
        <v>1206</v>
      </c>
      <c r="C11" s="41" t="s">
        <v>40</v>
      </c>
      <c r="D11" s="6" t="s">
        <v>44</v>
      </c>
      <c r="E11" s="20">
        <v>100</v>
      </c>
      <c r="F11" s="21">
        <f t="shared" si="2"/>
        <v>15</v>
      </c>
      <c r="G11" s="9">
        <v>100</v>
      </c>
      <c r="H11" s="21">
        <f t="shared" si="3"/>
        <v>25</v>
      </c>
      <c r="I11" s="9">
        <v>100</v>
      </c>
      <c r="J11" s="21">
        <f t="shared" si="4"/>
        <v>60</v>
      </c>
      <c r="K11" s="22">
        <f t="shared" si="0"/>
        <v>100</v>
      </c>
      <c r="L11" s="23" t="str">
        <f t="shared" si="9"/>
        <v>Προάγεται</v>
      </c>
      <c r="M11" s="6" t="s">
        <v>27</v>
      </c>
      <c r="N11" s="20">
        <v>100</v>
      </c>
      <c r="O11" s="21">
        <f t="shared" si="5"/>
        <v>15</v>
      </c>
      <c r="P11" s="9">
        <v>100</v>
      </c>
      <c r="Q11" s="21">
        <f t="shared" si="6"/>
        <v>25</v>
      </c>
      <c r="R11" s="9">
        <v>100</v>
      </c>
      <c r="S11" s="21">
        <f t="shared" si="7"/>
        <v>60</v>
      </c>
      <c r="T11" s="22">
        <f t="shared" si="1"/>
        <v>100</v>
      </c>
      <c r="U11" s="23" t="str">
        <f t="shared" si="10"/>
        <v>Προάγεται</v>
      </c>
      <c r="V11" s="35" t="s">
        <v>25</v>
      </c>
      <c r="W11" s="20"/>
      <c r="X11" s="21"/>
      <c r="Y11" s="9"/>
      <c r="Z11" s="21"/>
      <c r="AA11" s="9"/>
      <c r="AB11" s="21"/>
      <c r="AC11" s="21"/>
      <c r="AD11" s="21"/>
      <c r="AE11" s="9">
        <v>100</v>
      </c>
      <c r="AF11" s="21">
        <f t="shared" si="8"/>
        <v>60</v>
      </c>
      <c r="AG11" s="22">
        <v>100</v>
      </c>
      <c r="AH11" s="23" t="str">
        <f t="shared" si="11"/>
        <v>Προάγεται</v>
      </c>
    </row>
    <row r="12" spans="1:34" ht="45.75" thickBot="1" x14ac:dyDescent="0.3">
      <c r="A12" s="5">
        <v>11</v>
      </c>
      <c r="B12" s="40">
        <v>1273</v>
      </c>
      <c r="C12" s="41" t="s">
        <v>41</v>
      </c>
      <c r="D12" s="6" t="s">
        <v>44</v>
      </c>
      <c r="E12" s="20">
        <v>100</v>
      </c>
      <c r="F12" s="21">
        <f t="shared" si="2"/>
        <v>15</v>
      </c>
      <c r="G12" s="9">
        <v>100</v>
      </c>
      <c r="H12" s="21">
        <f t="shared" si="3"/>
        <v>25</v>
      </c>
      <c r="I12" s="9">
        <v>100</v>
      </c>
      <c r="J12" s="21">
        <f t="shared" si="4"/>
        <v>60</v>
      </c>
      <c r="K12" s="22">
        <f t="shared" si="0"/>
        <v>100</v>
      </c>
      <c r="L12" s="23" t="str">
        <f t="shared" si="9"/>
        <v>Προάγεται</v>
      </c>
      <c r="M12" s="6" t="s">
        <v>27</v>
      </c>
      <c r="N12" s="20">
        <v>100</v>
      </c>
      <c r="O12" s="21">
        <f t="shared" si="5"/>
        <v>15</v>
      </c>
      <c r="P12" s="9">
        <v>100</v>
      </c>
      <c r="Q12" s="21">
        <f t="shared" si="6"/>
        <v>25</v>
      </c>
      <c r="R12" s="9">
        <v>100</v>
      </c>
      <c r="S12" s="21">
        <f t="shared" si="7"/>
        <v>60</v>
      </c>
      <c r="T12" s="22">
        <f t="shared" si="1"/>
        <v>100</v>
      </c>
      <c r="U12" s="23" t="str">
        <f t="shared" si="10"/>
        <v>Προάγεται</v>
      </c>
      <c r="V12" s="35" t="s">
        <v>25</v>
      </c>
      <c r="W12" s="20"/>
      <c r="X12" s="21"/>
      <c r="Y12" s="9"/>
      <c r="Z12" s="21"/>
      <c r="AA12" s="9"/>
      <c r="AB12" s="21"/>
      <c r="AC12" s="21"/>
      <c r="AD12" s="21"/>
      <c r="AE12" s="9">
        <v>93.6</v>
      </c>
      <c r="AF12" s="21">
        <f t="shared" si="8"/>
        <v>56.16</v>
      </c>
      <c r="AG12" s="22">
        <v>94</v>
      </c>
      <c r="AH12" s="23" t="str">
        <f t="shared" si="11"/>
        <v>Προάγεται</v>
      </c>
    </row>
    <row r="13" spans="1:34" ht="45.75" thickBot="1" x14ac:dyDescent="0.3">
      <c r="A13" s="5">
        <v>12</v>
      </c>
      <c r="B13" s="40">
        <v>1218</v>
      </c>
      <c r="C13" s="41" t="s">
        <v>42</v>
      </c>
      <c r="D13" s="6" t="s">
        <v>44</v>
      </c>
      <c r="E13" s="20">
        <v>80</v>
      </c>
      <c r="F13" s="21">
        <f t="shared" si="2"/>
        <v>12</v>
      </c>
      <c r="G13" s="9">
        <v>50</v>
      </c>
      <c r="H13" s="21">
        <f t="shared" si="3"/>
        <v>12.5</v>
      </c>
      <c r="I13" s="9">
        <v>60</v>
      </c>
      <c r="J13" s="21">
        <f t="shared" si="4"/>
        <v>36</v>
      </c>
      <c r="K13" s="22">
        <f t="shared" si="0"/>
        <v>60.5</v>
      </c>
      <c r="L13" s="23" t="str">
        <f t="shared" si="9"/>
        <v>Προάγεται</v>
      </c>
      <c r="M13" s="6" t="s">
        <v>27</v>
      </c>
      <c r="N13" s="20">
        <v>90</v>
      </c>
      <c r="O13" s="21">
        <f t="shared" si="5"/>
        <v>13.5</v>
      </c>
      <c r="P13" s="9">
        <v>90</v>
      </c>
      <c r="Q13" s="21">
        <f t="shared" si="6"/>
        <v>22.5</v>
      </c>
      <c r="R13" s="9">
        <v>60</v>
      </c>
      <c r="S13" s="21">
        <f t="shared" si="7"/>
        <v>36</v>
      </c>
      <c r="T13" s="22">
        <f t="shared" si="1"/>
        <v>72</v>
      </c>
      <c r="U13" s="23" t="str">
        <f t="shared" si="10"/>
        <v>Προάγεται</v>
      </c>
      <c r="V13" s="35" t="s">
        <v>25</v>
      </c>
      <c r="W13" s="20"/>
      <c r="X13" s="21"/>
      <c r="Y13" s="9"/>
      <c r="Z13" s="21"/>
      <c r="AA13" s="9"/>
      <c r="AB13" s="21"/>
      <c r="AC13" s="21"/>
      <c r="AD13" s="21"/>
      <c r="AE13" s="9">
        <v>77</v>
      </c>
      <c r="AF13" s="21">
        <f t="shared" si="8"/>
        <v>46.199999999999996</v>
      </c>
      <c r="AG13" s="22">
        <v>77</v>
      </c>
      <c r="AH13" s="23" t="str">
        <f t="shared" si="11"/>
        <v>Προάγεται</v>
      </c>
    </row>
    <row r="14" spans="1:34" ht="26.25" thickBot="1" x14ac:dyDescent="0.3">
      <c r="A14" s="5">
        <v>13</v>
      </c>
      <c r="B14" s="40"/>
      <c r="C14" s="41"/>
      <c r="D14" s="6"/>
      <c r="E14" s="20"/>
      <c r="F14" s="21"/>
      <c r="G14" s="9"/>
      <c r="H14" s="21"/>
      <c r="I14" s="9"/>
      <c r="J14" s="21"/>
      <c r="K14" s="22"/>
      <c r="L14" s="23"/>
      <c r="M14" s="6" t="s">
        <v>27</v>
      </c>
      <c r="N14" s="20"/>
      <c r="O14" s="21">
        <f t="shared" ref="O14:O22" si="13">N14*10%</f>
        <v>0</v>
      </c>
      <c r="P14" s="9"/>
      <c r="Q14" s="21">
        <f t="shared" ref="Q14:Q22" si="14">P14*10%</f>
        <v>0</v>
      </c>
      <c r="R14" s="9"/>
      <c r="S14" s="21">
        <f t="shared" si="7"/>
        <v>0</v>
      </c>
      <c r="T14" s="22">
        <f t="shared" ref="T14:T22" si="15">SUM(S14+Q14+O14)</f>
        <v>0</v>
      </c>
      <c r="U14" s="23"/>
      <c r="V14" s="35" t="s">
        <v>25</v>
      </c>
      <c r="W14" s="20"/>
      <c r="X14" s="21"/>
      <c r="Y14" s="9"/>
      <c r="Z14" s="21"/>
      <c r="AA14" s="9"/>
      <c r="AB14" s="21"/>
      <c r="AC14" s="21"/>
      <c r="AD14" s="21"/>
      <c r="AE14" s="9"/>
      <c r="AF14" s="21"/>
      <c r="AG14" s="22"/>
      <c r="AH14" s="23"/>
    </row>
    <row r="15" spans="1:34" ht="26.25" thickBot="1" x14ac:dyDescent="0.3">
      <c r="A15" s="5">
        <v>14</v>
      </c>
      <c r="B15" s="40"/>
      <c r="C15" s="41"/>
      <c r="D15" s="6"/>
      <c r="E15" s="20"/>
      <c r="F15" s="21">
        <f t="shared" ref="F15:F30" si="16">E15*10%</f>
        <v>0</v>
      </c>
      <c r="G15" s="9"/>
      <c r="H15" s="21">
        <f t="shared" ref="H15:H30" si="17">G15*10%</f>
        <v>0</v>
      </c>
      <c r="I15" s="9"/>
      <c r="J15" s="21">
        <f t="shared" si="4"/>
        <v>0</v>
      </c>
      <c r="K15" s="22">
        <f t="shared" ref="K15:K30" si="18">SUM(J15+H15+F15)</f>
        <v>0</v>
      </c>
      <c r="L15" s="23"/>
      <c r="M15" s="6" t="s">
        <v>27</v>
      </c>
      <c r="N15" s="20"/>
      <c r="O15" s="21">
        <f t="shared" si="13"/>
        <v>0</v>
      </c>
      <c r="P15" s="9"/>
      <c r="Q15" s="21">
        <f t="shared" si="14"/>
        <v>0</v>
      </c>
      <c r="R15" s="9"/>
      <c r="S15" s="21">
        <f t="shared" si="7"/>
        <v>0</v>
      </c>
      <c r="T15" s="22">
        <f t="shared" si="15"/>
        <v>0</v>
      </c>
      <c r="U15" s="23"/>
      <c r="V15" s="35" t="s">
        <v>25</v>
      </c>
      <c r="W15" s="20"/>
      <c r="X15" s="21"/>
      <c r="Y15" s="9"/>
      <c r="Z15" s="21"/>
      <c r="AA15" s="9"/>
      <c r="AB15" s="21"/>
      <c r="AC15" s="21"/>
      <c r="AD15" s="21"/>
      <c r="AE15" s="9"/>
      <c r="AF15" s="21"/>
      <c r="AG15" s="22"/>
      <c r="AH15" s="23" t="str">
        <f t="shared" ref="AH4:AH34" si="19">IF(AG15&gt;=50,"Προάγεται","Απορίπτεται")</f>
        <v>Απορίπτεται</v>
      </c>
    </row>
    <row r="16" spans="1:34" ht="26.25" thickBot="1" x14ac:dyDescent="0.3">
      <c r="A16" s="5">
        <v>15</v>
      </c>
      <c r="B16" s="40"/>
      <c r="C16" s="41"/>
      <c r="D16" s="6"/>
      <c r="E16" s="20"/>
      <c r="F16" s="21">
        <f t="shared" si="16"/>
        <v>0</v>
      </c>
      <c r="G16" s="9"/>
      <c r="H16" s="21">
        <f t="shared" si="17"/>
        <v>0</v>
      </c>
      <c r="I16" s="9"/>
      <c r="J16" s="21">
        <f t="shared" si="4"/>
        <v>0</v>
      </c>
      <c r="K16" s="22">
        <f t="shared" si="18"/>
        <v>0</v>
      </c>
      <c r="L16" s="23"/>
      <c r="M16" s="6" t="s">
        <v>27</v>
      </c>
      <c r="N16" s="20"/>
      <c r="O16" s="21">
        <f t="shared" si="13"/>
        <v>0</v>
      </c>
      <c r="P16" s="9"/>
      <c r="Q16" s="21">
        <f t="shared" si="14"/>
        <v>0</v>
      </c>
      <c r="R16" s="9"/>
      <c r="S16" s="21">
        <f t="shared" si="7"/>
        <v>0</v>
      </c>
      <c r="T16" s="22">
        <f t="shared" si="15"/>
        <v>0</v>
      </c>
      <c r="U16" s="23"/>
      <c r="V16" s="35" t="s">
        <v>25</v>
      </c>
      <c r="W16" s="20"/>
      <c r="X16" s="21"/>
      <c r="Y16" s="9"/>
      <c r="Z16" s="21"/>
      <c r="AA16" s="9"/>
      <c r="AB16" s="21"/>
      <c r="AC16" s="21"/>
      <c r="AD16" s="21"/>
      <c r="AE16" s="9"/>
      <c r="AF16" s="21"/>
      <c r="AG16" s="22"/>
      <c r="AH16" s="23" t="str">
        <f t="shared" si="19"/>
        <v>Απορίπτεται</v>
      </c>
    </row>
    <row r="17" spans="1:34" ht="26.25" thickBot="1" x14ac:dyDescent="0.3">
      <c r="A17" s="5">
        <v>16</v>
      </c>
      <c r="B17" s="40"/>
      <c r="C17" s="41"/>
      <c r="D17" s="6"/>
      <c r="E17" s="20"/>
      <c r="F17" s="21">
        <f t="shared" si="16"/>
        <v>0</v>
      </c>
      <c r="G17" s="9"/>
      <c r="H17" s="21">
        <f t="shared" si="17"/>
        <v>0</v>
      </c>
      <c r="I17" s="9"/>
      <c r="J17" s="21">
        <f t="shared" si="4"/>
        <v>0</v>
      </c>
      <c r="K17" s="22">
        <f t="shared" si="18"/>
        <v>0</v>
      </c>
      <c r="L17" s="23"/>
      <c r="M17" s="6" t="s">
        <v>27</v>
      </c>
      <c r="N17" s="20"/>
      <c r="O17" s="21">
        <f t="shared" si="13"/>
        <v>0</v>
      </c>
      <c r="P17" s="9"/>
      <c r="Q17" s="21">
        <f t="shared" si="14"/>
        <v>0</v>
      </c>
      <c r="R17" s="9"/>
      <c r="S17" s="21">
        <f t="shared" si="7"/>
        <v>0</v>
      </c>
      <c r="T17" s="22">
        <f t="shared" si="15"/>
        <v>0</v>
      </c>
      <c r="U17" s="23"/>
      <c r="V17" s="35" t="s">
        <v>25</v>
      </c>
      <c r="W17" s="20"/>
      <c r="X17" s="21"/>
      <c r="Y17" s="9"/>
      <c r="Z17" s="21"/>
      <c r="AA17" s="9"/>
      <c r="AB17" s="21"/>
      <c r="AC17" s="21"/>
      <c r="AD17" s="21"/>
      <c r="AE17" s="9"/>
      <c r="AF17" s="21"/>
      <c r="AG17" s="22"/>
      <c r="AH17" s="23" t="str">
        <f t="shared" si="19"/>
        <v>Απορίπτεται</v>
      </c>
    </row>
    <row r="18" spans="1:34" ht="26.25" thickBot="1" x14ac:dyDescent="0.3">
      <c r="A18" s="5">
        <v>17</v>
      </c>
      <c r="B18" s="40"/>
      <c r="C18" s="41"/>
      <c r="D18" s="6"/>
      <c r="E18" s="20"/>
      <c r="F18" s="21">
        <f t="shared" si="16"/>
        <v>0</v>
      </c>
      <c r="G18" s="9"/>
      <c r="H18" s="21">
        <f t="shared" si="17"/>
        <v>0</v>
      </c>
      <c r="I18" s="9"/>
      <c r="J18" s="21">
        <f t="shared" si="4"/>
        <v>0</v>
      </c>
      <c r="K18" s="22">
        <f t="shared" si="18"/>
        <v>0</v>
      </c>
      <c r="L18" s="23"/>
      <c r="M18" s="6" t="s">
        <v>27</v>
      </c>
      <c r="N18" s="20"/>
      <c r="O18" s="21">
        <f t="shared" si="13"/>
        <v>0</v>
      </c>
      <c r="P18" s="9"/>
      <c r="Q18" s="21">
        <f t="shared" si="14"/>
        <v>0</v>
      </c>
      <c r="R18" s="9"/>
      <c r="S18" s="21">
        <f t="shared" si="7"/>
        <v>0</v>
      </c>
      <c r="T18" s="22">
        <f t="shared" si="15"/>
        <v>0</v>
      </c>
      <c r="U18" s="23"/>
      <c r="V18" s="35" t="s">
        <v>25</v>
      </c>
      <c r="W18" s="20"/>
      <c r="X18" s="21"/>
      <c r="Y18" s="9"/>
      <c r="Z18" s="21"/>
      <c r="AA18" s="9"/>
      <c r="AB18" s="21"/>
      <c r="AC18" s="21"/>
      <c r="AD18" s="21"/>
      <c r="AE18" s="9"/>
      <c r="AF18" s="21"/>
      <c r="AG18" s="22"/>
      <c r="AH18" s="23" t="str">
        <f t="shared" si="19"/>
        <v>Απορίπτεται</v>
      </c>
    </row>
    <row r="19" spans="1:34" ht="26.25" thickBot="1" x14ac:dyDescent="0.3">
      <c r="A19" s="5">
        <v>18</v>
      </c>
      <c r="B19" s="40"/>
      <c r="C19" s="41"/>
      <c r="D19" s="6"/>
      <c r="E19" s="20"/>
      <c r="F19" s="21">
        <f t="shared" si="16"/>
        <v>0</v>
      </c>
      <c r="G19" s="9"/>
      <c r="H19" s="21">
        <f t="shared" si="17"/>
        <v>0</v>
      </c>
      <c r="I19" s="9"/>
      <c r="J19" s="21">
        <f t="shared" si="4"/>
        <v>0</v>
      </c>
      <c r="K19" s="22">
        <f t="shared" si="18"/>
        <v>0</v>
      </c>
      <c r="L19" s="23"/>
      <c r="M19" s="6" t="s">
        <v>27</v>
      </c>
      <c r="N19" s="20"/>
      <c r="O19" s="21">
        <f t="shared" si="13"/>
        <v>0</v>
      </c>
      <c r="P19" s="9"/>
      <c r="Q19" s="21">
        <f t="shared" si="14"/>
        <v>0</v>
      </c>
      <c r="R19" s="9"/>
      <c r="S19" s="21">
        <f t="shared" si="7"/>
        <v>0</v>
      </c>
      <c r="T19" s="22">
        <f t="shared" si="15"/>
        <v>0</v>
      </c>
      <c r="U19" s="23"/>
      <c r="V19" s="35" t="s">
        <v>25</v>
      </c>
      <c r="W19" s="20"/>
      <c r="X19" s="21"/>
      <c r="Y19" s="9"/>
      <c r="Z19" s="21"/>
      <c r="AA19" s="9"/>
      <c r="AB19" s="21"/>
      <c r="AC19" s="21"/>
      <c r="AD19" s="21"/>
      <c r="AE19" s="9"/>
      <c r="AF19" s="21"/>
      <c r="AG19" s="22"/>
      <c r="AH19" s="23" t="str">
        <f t="shared" si="19"/>
        <v>Απορίπτεται</v>
      </c>
    </row>
    <row r="20" spans="1:34" ht="15.75" thickBot="1" x14ac:dyDescent="0.3">
      <c r="A20" s="5">
        <v>19</v>
      </c>
      <c r="B20" s="40"/>
      <c r="C20" s="41"/>
      <c r="D20" s="6"/>
      <c r="E20" s="20"/>
      <c r="F20" s="21">
        <f t="shared" si="16"/>
        <v>0</v>
      </c>
      <c r="G20" s="9"/>
      <c r="H20" s="21">
        <f t="shared" si="17"/>
        <v>0</v>
      </c>
      <c r="I20" s="9"/>
      <c r="J20" s="21">
        <f t="shared" si="4"/>
        <v>0</v>
      </c>
      <c r="K20" s="22">
        <f t="shared" si="18"/>
        <v>0</v>
      </c>
      <c r="L20" s="23"/>
      <c r="M20" s="6" t="s">
        <v>27</v>
      </c>
      <c r="N20" s="20"/>
      <c r="O20" s="21">
        <f t="shared" si="13"/>
        <v>0</v>
      </c>
      <c r="P20" s="9"/>
      <c r="Q20" s="21">
        <f t="shared" si="14"/>
        <v>0</v>
      </c>
      <c r="R20" s="9"/>
      <c r="S20" s="21">
        <f t="shared" si="7"/>
        <v>0</v>
      </c>
      <c r="T20" s="22">
        <f t="shared" si="15"/>
        <v>0</v>
      </c>
      <c r="U20" s="23"/>
      <c r="V20" s="35"/>
      <c r="W20" s="20"/>
      <c r="X20" s="21">
        <f t="shared" ref="X20:X37" si="20">W20*10%</f>
        <v>0</v>
      </c>
      <c r="Y20" s="9"/>
      <c r="Z20" s="21">
        <f t="shared" ref="Z20:Z37" si="21">Y20*10%</f>
        <v>0</v>
      </c>
      <c r="AA20" s="9"/>
      <c r="AB20" s="21">
        <f t="shared" ref="AB20:AB37" si="22">AA20*20%</f>
        <v>0</v>
      </c>
      <c r="AC20" s="21">
        <f t="shared" ref="AC20:AC37" si="23">AD20*100/40</f>
        <v>0</v>
      </c>
      <c r="AD20" s="21">
        <f t="shared" ref="AD20:AD37" si="24">SUM(X20+Z20+AB20)</f>
        <v>0</v>
      </c>
      <c r="AE20" s="9"/>
      <c r="AF20" s="21">
        <f t="shared" ref="AF20:AF37" si="25">AE20*60%</f>
        <v>0</v>
      </c>
      <c r="AG20" s="22">
        <f t="shared" ref="AG20:AG36" si="26">SUM(AF20+AD20)</f>
        <v>0</v>
      </c>
      <c r="AH20" s="23" t="str">
        <f t="shared" si="19"/>
        <v>Απορίπτεται</v>
      </c>
    </row>
    <row r="21" spans="1:34" ht="15.75" thickBot="1" x14ac:dyDescent="0.3">
      <c r="A21" s="5">
        <v>20</v>
      </c>
      <c r="B21" s="40"/>
      <c r="C21" s="41"/>
      <c r="D21" s="6"/>
      <c r="E21" s="20"/>
      <c r="F21" s="21">
        <f t="shared" si="16"/>
        <v>0</v>
      </c>
      <c r="G21" s="9"/>
      <c r="H21" s="21">
        <f t="shared" si="17"/>
        <v>0</v>
      </c>
      <c r="I21" s="9"/>
      <c r="J21" s="21">
        <f t="shared" si="4"/>
        <v>0</v>
      </c>
      <c r="K21" s="22">
        <f t="shared" si="18"/>
        <v>0</v>
      </c>
      <c r="L21" s="23"/>
      <c r="M21" s="6" t="s">
        <v>27</v>
      </c>
      <c r="N21" s="20"/>
      <c r="O21" s="21">
        <f t="shared" si="13"/>
        <v>0</v>
      </c>
      <c r="P21" s="9"/>
      <c r="Q21" s="21">
        <f t="shared" si="14"/>
        <v>0</v>
      </c>
      <c r="R21" s="9"/>
      <c r="S21" s="21">
        <f t="shared" si="7"/>
        <v>0</v>
      </c>
      <c r="T21" s="22">
        <f t="shared" si="15"/>
        <v>0</v>
      </c>
      <c r="U21" s="23"/>
      <c r="V21" s="35"/>
      <c r="W21" s="20"/>
      <c r="X21" s="21">
        <f t="shared" si="20"/>
        <v>0</v>
      </c>
      <c r="Y21" s="9"/>
      <c r="Z21" s="21">
        <f t="shared" si="21"/>
        <v>0</v>
      </c>
      <c r="AA21" s="9"/>
      <c r="AB21" s="21">
        <f t="shared" si="22"/>
        <v>0</v>
      </c>
      <c r="AC21" s="21">
        <f t="shared" si="23"/>
        <v>0</v>
      </c>
      <c r="AD21" s="21">
        <f t="shared" si="24"/>
        <v>0</v>
      </c>
      <c r="AE21" s="9"/>
      <c r="AF21" s="21">
        <f t="shared" si="25"/>
        <v>0</v>
      </c>
      <c r="AG21" s="22">
        <f t="shared" si="26"/>
        <v>0</v>
      </c>
      <c r="AH21" s="23" t="str">
        <f t="shared" si="19"/>
        <v>Απορίπτεται</v>
      </c>
    </row>
    <row r="22" spans="1:34" ht="15.75" thickBot="1" x14ac:dyDescent="0.3">
      <c r="A22" s="5">
        <v>21</v>
      </c>
      <c r="B22" s="40"/>
      <c r="C22" s="41"/>
      <c r="D22" s="6"/>
      <c r="E22" s="20"/>
      <c r="F22" s="21">
        <f t="shared" si="16"/>
        <v>0</v>
      </c>
      <c r="G22" s="9"/>
      <c r="H22" s="21">
        <f t="shared" si="17"/>
        <v>0</v>
      </c>
      <c r="I22" s="9"/>
      <c r="J22" s="21">
        <f t="shared" si="4"/>
        <v>0</v>
      </c>
      <c r="K22" s="22">
        <f t="shared" si="18"/>
        <v>0</v>
      </c>
      <c r="L22" s="23"/>
      <c r="M22" s="6" t="s">
        <v>27</v>
      </c>
      <c r="N22" s="20"/>
      <c r="O22" s="21">
        <f t="shared" si="13"/>
        <v>0</v>
      </c>
      <c r="P22" s="9"/>
      <c r="Q22" s="21">
        <f t="shared" si="14"/>
        <v>0</v>
      </c>
      <c r="R22" s="9"/>
      <c r="S22" s="21">
        <f t="shared" si="7"/>
        <v>0</v>
      </c>
      <c r="T22" s="22">
        <f t="shared" si="15"/>
        <v>0</v>
      </c>
      <c r="U22" s="23"/>
      <c r="V22" s="35"/>
      <c r="W22" s="20"/>
      <c r="X22" s="21">
        <f t="shared" si="20"/>
        <v>0</v>
      </c>
      <c r="Y22" s="9"/>
      <c r="Z22" s="21">
        <f t="shared" si="21"/>
        <v>0</v>
      </c>
      <c r="AA22" s="9"/>
      <c r="AB22" s="21">
        <f t="shared" si="22"/>
        <v>0</v>
      </c>
      <c r="AC22" s="21">
        <f t="shared" si="23"/>
        <v>0</v>
      </c>
      <c r="AD22" s="21">
        <f t="shared" si="24"/>
        <v>0</v>
      </c>
      <c r="AE22" s="9"/>
      <c r="AF22" s="21">
        <f t="shared" si="25"/>
        <v>0</v>
      </c>
      <c r="AG22" s="22">
        <f t="shared" si="26"/>
        <v>0</v>
      </c>
      <c r="AH22" s="23" t="str">
        <f t="shared" si="19"/>
        <v>Απορίπτεται</v>
      </c>
    </row>
    <row r="23" spans="1:34" ht="15.75" thickBot="1" x14ac:dyDescent="0.3">
      <c r="A23" s="5">
        <v>22</v>
      </c>
      <c r="B23" s="40"/>
      <c r="C23" s="41"/>
      <c r="D23" s="6"/>
      <c r="E23" s="20"/>
      <c r="F23" s="21">
        <f t="shared" si="16"/>
        <v>0</v>
      </c>
      <c r="G23" s="9"/>
      <c r="H23" s="21">
        <f t="shared" si="17"/>
        <v>0</v>
      </c>
      <c r="I23" s="9"/>
      <c r="J23" s="21">
        <f t="shared" si="4"/>
        <v>0</v>
      </c>
      <c r="K23" s="22">
        <f t="shared" si="18"/>
        <v>0</v>
      </c>
      <c r="L23" s="23"/>
      <c r="M23" s="6" t="s">
        <v>27</v>
      </c>
      <c r="N23" s="20"/>
      <c r="O23" s="21"/>
      <c r="P23" s="9"/>
      <c r="Q23" s="21"/>
      <c r="R23" s="9"/>
      <c r="S23" s="21"/>
      <c r="T23" s="21"/>
      <c r="U23" s="21"/>
      <c r="V23" s="35"/>
      <c r="W23" s="20"/>
      <c r="X23" s="21">
        <f t="shared" si="20"/>
        <v>0</v>
      </c>
      <c r="Y23" s="9"/>
      <c r="Z23" s="21">
        <f t="shared" si="21"/>
        <v>0</v>
      </c>
      <c r="AA23" s="9"/>
      <c r="AB23" s="21">
        <f t="shared" si="22"/>
        <v>0</v>
      </c>
      <c r="AC23" s="21">
        <f t="shared" si="23"/>
        <v>0</v>
      </c>
      <c r="AD23" s="21">
        <f t="shared" si="24"/>
        <v>0</v>
      </c>
      <c r="AE23" s="9"/>
      <c r="AF23" s="21">
        <f t="shared" si="25"/>
        <v>0</v>
      </c>
      <c r="AG23" s="22">
        <f t="shared" si="26"/>
        <v>0</v>
      </c>
      <c r="AH23" s="23" t="str">
        <f t="shared" si="19"/>
        <v>Απορίπτεται</v>
      </c>
    </row>
    <row r="24" spans="1:34" ht="15.75" thickBot="1" x14ac:dyDescent="0.3">
      <c r="A24" s="5">
        <v>23</v>
      </c>
      <c r="B24" s="40"/>
      <c r="C24" s="41"/>
      <c r="D24" s="6"/>
      <c r="E24" s="20"/>
      <c r="F24" s="21">
        <f t="shared" si="16"/>
        <v>0</v>
      </c>
      <c r="G24" s="9"/>
      <c r="H24" s="21">
        <f t="shared" si="17"/>
        <v>0</v>
      </c>
      <c r="I24" s="9"/>
      <c r="J24" s="21">
        <f t="shared" si="4"/>
        <v>0</v>
      </c>
      <c r="K24" s="22">
        <f t="shared" si="18"/>
        <v>0</v>
      </c>
      <c r="L24" s="23"/>
      <c r="M24" s="6" t="s">
        <v>27</v>
      </c>
      <c r="N24" s="20"/>
      <c r="O24" s="21"/>
      <c r="P24" s="9"/>
      <c r="Q24" s="21"/>
      <c r="R24" s="9"/>
      <c r="S24" s="21"/>
      <c r="T24" s="21"/>
      <c r="U24" s="21"/>
      <c r="V24" s="35"/>
      <c r="W24" s="20"/>
      <c r="X24" s="21">
        <f t="shared" si="20"/>
        <v>0</v>
      </c>
      <c r="Y24" s="9"/>
      <c r="Z24" s="21">
        <f t="shared" si="21"/>
        <v>0</v>
      </c>
      <c r="AA24" s="9"/>
      <c r="AB24" s="21">
        <f t="shared" si="22"/>
        <v>0</v>
      </c>
      <c r="AC24" s="21">
        <f t="shared" si="23"/>
        <v>0</v>
      </c>
      <c r="AD24" s="21">
        <f t="shared" si="24"/>
        <v>0</v>
      </c>
      <c r="AE24" s="9"/>
      <c r="AF24" s="21">
        <f t="shared" si="25"/>
        <v>0</v>
      </c>
      <c r="AG24" s="22">
        <f t="shared" si="26"/>
        <v>0</v>
      </c>
      <c r="AH24" s="23" t="str">
        <f t="shared" si="19"/>
        <v>Απορίπτεται</v>
      </c>
    </row>
    <row r="25" spans="1:34" ht="15.75" thickBot="1" x14ac:dyDescent="0.3">
      <c r="A25" s="5">
        <v>24</v>
      </c>
      <c r="B25" s="40"/>
      <c r="C25" s="41"/>
      <c r="D25" s="6"/>
      <c r="E25" s="20"/>
      <c r="F25" s="21">
        <f t="shared" si="16"/>
        <v>0</v>
      </c>
      <c r="G25" s="9"/>
      <c r="H25" s="21">
        <f t="shared" si="17"/>
        <v>0</v>
      </c>
      <c r="I25" s="9"/>
      <c r="J25" s="21">
        <f t="shared" si="4"/>
        <v>0</v>
      </c>
      <c r="K25" s="22">
        <f t="shared" si="18"/>
        <v>0</v>
      </c>
      <c r="L25" s="23"/>
      <c r="M25" s="6" t="s">
        <v>27</v>
      </c>
      <c r="N25" s="20"/>
      <c r="O25" s="21"/>
      <c r="P25" s="9"/>
      <c r="Q25" s="21"/>
      <c r="R25" s="9"/>
      <c r="S25" s="21"/>
      <c r="T25" s="21"/>
      <c r="U25" s="21"/>
      <c r="V25" s="35"/>
      <c r="W25" s="20"/>
      <c r="X25" s="21">
        <f t="shared" si="20"/>
        <v>0</v>
      </c>
      <c r="Y25" s="9"/>
      <c r="Z25" s="21">
        <f t="shared" si="21"/>
        <v>0</v>
      </c>
      <c r="AA25" s="9"/>
      <c r="AB25" s="21">
        <f t="shared" si="22"/>
        <v>0</v>
      </c>
      <c r="AC25" s="21">
        <f t="shared" si="23"/>
        <v>0</v>
      </c>
      <c r="AD25" s="21">
        <f t="shared" si="24"/>
        <v>0</v>
      </c>
      <c r="AE25" s="9"/>
      <c r="AF25" s="21">
        <f t="shared" si="25"/>
        <v>0</v>
      </c>
      <c r="AG25" s="22">
        <f t="shared" si="26"/>
        <v>0</v>
      </c>
      <c r="AH25" s="23" t="str">
        <f t="shared" si="19"/>
        <v>Απορίπτεται</v>
      </c>
    </row>
    <row r="26" spans="1:34" x14ac:dyDescent="0.25">
      <c r="A26" s="5">
        <v>25</v>
      </c>
      <c r="B26" s="23"/>
      <c r="C26" s="23"/>
      <c r="D26" s="6"/>
      <c r="E26" s="20"/>
      <c r="F26" s="21">
        <f t="shared" si="16"/>
        <v>0</v>
      </c>
      <c r="G26" s="9"/>
      <c r="H26" s="21">
        <f t="shared" si="17"/>
        <v>0</v>
      </c>
      <c r="I26" s="9"/>
      <c r="J26" s="21">
        <f t="shared" si="4"/>
        <v>0</v>
      </c>
      <c r="K26" s="22">
        <f t="shared" si="18"/>
        <v>0</v>
      </c>
      <c r="L26" s="23"/>
      <c r="M26" s="6" t="s">
        <v>27</v>
      </c>
      <c r="N26" s="20"/>
      <c r="O26" s="21">
        <f t="shared" ref="O26:O39" si="27">N26*10%</f>
        <v>0</v>
      </c>
      <c r="P26" s="9"/>
      <c r="Q26" s="21">
        <f t="shared" ref="Q26:Q39" si="28">P26*10%</f>
        <v>0</v>
      </c>
      <c r="R26" s="9"/>
      <c r="S26" s="21">
        <f t="shared" ref="S26:S39" si="29">R26*20%</f>
        <v>0</v>
      </c>
      <c r="T26" s="21">
        <f t="shared" ref="T26:T39" si="30">U26*100/40</f>
        <v>0</v>
      </c>
      <c r="U26" s="21">
        <f t="shared" ref="U26:U39" si="31">SUM(O26+Q26+S26)</f>
        <v>0</v>
      </c>
      <c r="V26" s="35"/>
      <c r="W26" s="20"/>
      <c r="X26" s="21">
        <f t="shared" si="20"/>
        <v>0</v>
      </c>
      <c r="Y26" s="9"/>
      <c r="Z26" s="21">
        <f t="shared" si="21"/>
        <v>0</v>
      </c>
      <c r="AA26" s="9"/>
      <c r="AB26" s="21">
        <f t="shared" si="22"/>
        <v>0</v>
      </c>
      <c r="AC26" s="21">
        <f t="shared" si="23"/>
        <v>0</v>
      </c>
      <c r="AD26" s="21">
        <f t="shared" si="24"/>
        <v>0</v>
      </c>
      <c r="AE26" s="9"/>
      <c r="AF26" s="21">
        <f t="shared" si="25"/>
        <v>0</v>
      </c>
      <c r="AG26" s="22">
        <f t="shared" si="26"/>
        <v>0</v>
      </c>
      <c r="AH26" s="23" t="str">
        <f t="shared" si="19"/>
        <v>Απορίπτεται</v>
      </c>
    </row>
    <row r="27" spans="1:34" x14ac:dyDescent="0.25">
      <c r="A27" s="5">
        <v>26</v>
      </c>
      <c r="B27" s="23"/>
      <c r="C27" s="23"/>
      <c r="D27" s="6"/>
      <c r="E27" s="20"/>
      <c r="F27" s="21">
        <f t="shared" si="16"/>
        <v>0</v>
      </c>
      <c r="G27" s="9"/>
      <c r="H27" s="21">
        <f t="shared" si="17"/>
        <v>0</v>
      </c>
      <c r="I27" s="9"/>
      <c r="J27" s="21">
        <f t="shared" si="4"/>
        <v>0</v>
      </c>
      <c r="K27" s="22">
        <f t="shared" si="18"/>
        <v>0</v>
      </c>
      <c r="L27" s="23"/>
      <c r="M27" s="6" t="s">
        <v>27</v>
      </c>
      <c r="N27" s="20"/>
      <c r="O27" s="21">
        <f t="shared" si="27"/>
        <v>0</v>
      </c>
      <c r="P27" s="9"/>
      <c r="Q27" s="21">
        <f t="shared" si="28"/>
        <v>0</v>
      </c>
      <c r="R27" s="9"/>
      <c r="S27" s="21">
        <f t="shared" si="29"/>
        <v>0</v>
      </c>
      <c r="T27" s="21">
        <f t="shared" si="30"/>
        <v>0</v>
      </c>
      <c r="U27" s="21">
        <f t="shared" si="31"/>
        <v>0</v>
      </c>
      <c r="V27" s="35"/>
      <c r="W27" s="20"/>
      <c r="X27" s="21">
        <f t="shared" si="20"/>
        <v>0</v>
      </c>
      <c r="Y27" s="9"/>
      <c r="Z27" s="21">
        <f t="shared" si="21"/>
        <v>0</v>
      </c>
      <c r="AA27" s="9"/>
      <c r="AB27" s="21">
        <f t="shared" si="22"/>
        <v>0</v>
      </c>
      <c r="AC27" s="21">
        <f t="shared" si="23"/>
        <v>0</v>
      </c>
      <c r="AD27" s="21">
        <f t="shared" si="24"/>
        <v>0</v>
      </c>
      <c r="AE27" s="9"/>
      <c r="AF27" s="21">
        <f t="shared" si="25"/>
        <v>0</v>
      </c>
      <c r="AG27" s="22">
        <f t="shared" si="26"/>
        <v>0</v>
      </c>
      <c r="AH27" s="23" t="str">
        <f t="shared" si="19"/>
        <v>Απορίπτεται</v>
      </c>
    </row>
    <row r="28" spans="1:34" x14ac:dyDescent="0.25">
      <c r="A28" s="5">
        <v>27</v>
      </c>
      <c r="B28" s="23"/>
      <c r="C28" s="23"/>
      <c r="D28" s="6"/>
      <c r="E28" s="20"/>
      <c r="F28" s="21">
        <f t="shared" si="16"/>
        <v>0</v>
      </c>
      <c r="G28" s="9"/>
      <c r="H28" s="21">
        <f t="shared" si="17"/>
        <v>0</v>
      </c>
      <c r="I28" s="9"/>
      <c r="J28" s="21">
        <f t="shared" si="4"/>
        <v>0</v>
      </c>
      <c r="K28" s="22">
        <f t="shared" si="18"/>
        <v>0</v>
      </c>
      <c r="L28" s="23"/>
      <c r="M28" s="6" t="s">
        <v>27</v>
      </c>
      <c r="N28" s="20"/>
      <c r="O28" s="21">
        <f t="shared" si="27"/>
        <v>0</v>
      </c>
      <c r="P28" s="9"/>
      <c r="Q28" s="21">
        <f t="shared" si="28"/>
        <v>0</v>
      </c>
      <c r="R28" s="9"/>
      <c r="S28" s="21">
        <f t="shared" si="29"/>
        <v>0</v>
      </c>
      <c r="T28" s="21">
        <f t="shared" si="30"/>
        <v>0</v>
      </c>
      <c r="U28" s="21">
        <f t="shared" si="31"/>
        <v>0</v>
      </c>
      <c r="V28" s="35"/>
      <c r="W28" s="20"/>
      <c r="X28" s="21">
        <f t="shared" si="20"/>
        <v>0</v>
      </c>
      <c r="Y28" s="9"/>
      <c r="Z28" s="21">
        <f t="shared" si="21"/>
        <v>0</v>
      </c>
      <c r="AA28" s="9"/>
      <c r="AB28" s="21">
        <f t="shared" si="22"/>
        <v>0</v>
      </c>
      <c r="AC28" s="21">
        <f t="shared" si="23"/>
        <v>0</v>
      </c>
      <c r="AD28" s="21">
        <f t="shared" si="24"/>
        <v>0</v>
      </c>
      <c r="AE28" s="9"/>
      <c r="AF28" s="21">
        <f t="shared" si="25"/>
        <v>0</v>
      </c>
      <c r="AG28" s="22">
        <f t="shared" si="26"/>
        <v>0</v>
      </c>
      <c r="AH28" s="23" t="str">
        <f t="shared" si="19"/>
        <v>Απορίπτεται</v>
      </c>
    </row>
    <row r="29" spans="1:34" x14ac:dyDescent="0.25">
      <c r="A29" s="5">
        <v>28</v>
      </c>
      <c r="B29" s="23"/>
      <c r="C29" s="23"/>
      <c r="D29" s="6"/>
      <c r="E29" s="20"/>
      <c r="F29" s="21">
        <f t="shared" si="16"/>
        <v>0</v>
      </c>
      <c r="G29" s="9"/>
      <c r="H29" s="21">
        <f t="shared" si="17"/>
        <v>0</v>
      </c>
      <c r="I29" s="9"/>
      <c r="J29" s="21">
        <f t="shared" si="4"/>
        <v>0</v>
      </c>
      <c r="K29" s="22">
        <f t="shared" si="18"/>
        <v>0</v>
      </c>
      <c r="L29" s="23"/>
      <c r="M29" s="6" t="s">
        <v>27</v>
      </c>
      <c r="N29" s="20"/>
      <c r="O29" s="21">
        <f t="shared" si="27"/>
        <v>0</v>
      </c>
      <c r="P29" s="9"/>
      <c r="Q29" s="21">
        <f t="shared" si="28"/>
        <v>0</v>
      </c>
      <c r="R29" s="9"/>
      <c r="S29" s="21">
        <f t="shared" si="29"/>
        <v>0</v>
      </c>
      <c r="T29" s="21">
        <f t="shared" si="30"/>
        <v>0</v>
      </c>
      <c r="U29" s="21">
        <f t="shared" si="31"/>
        <v>0</v>
      </c>
      <c r="V29" s="35"/>
      <c r="W29" s="20"/>
      <c r="X29" s="21">
        <f t="shared" si="20"/>
        <v>0</v>
      </c>
      <c r="Y29" s="9"/>
      <c r="Z29" s="21">
        <f t="shared" si="21"/>
        <v>0</v>
      </c>
      <c r="AA29" s="9"/>
      <c r="AB29" s="21">
        <f t="shared" si="22"/>
        <v>0</v>
      </c>
      <c r="AC29" s="21">
        <f t="shared" si="23"/>
        <v>0</v>
      </c>
      <c r="AD29" s="21">
        <f t="shared" si="24"/>
        <v>0</v>
      </c>
      <c r="AE29" s="9"/>
      <c r="AF29" s="21">
        <f t="shared" si="25"/>
        <v>0</v>
      </c>
      <c r="AG29" s="22">
        <f t="shared" si="26"/>
        <v>0</v>
      </c>
      <c r="AH29" s="23" t="str">
        <f t="shared" si="19"/>
        <v>Απορίπτεται</v>
      </c>
    </row>
    <row r="30" spans="1:34" ht="45" x14ac:dyDescent="0.25">
      <c r="A30" s="5">
        <v>29</v>
      </c>
      <c r="B30" s="23"/>
      <c r="C30" s="23"/>
      <c r="D30" s="6"/>
      <c r="E30" s="20"/>
      <c r="F30" s="21">
        <f t="shared" si="16"/>
        <v>0</v>
      </c>
      <c r="G30" s="9"/>
      <c r="H30" s="21">
        <f t="shared" si="17"/>
        <v>0</v>
      </c>
      <c r="I30" s="9"/>
      <c r="J30" s="21">
        <f t="shared" si="4"/>
        <v>0</v>
      </c>
      <c r="K30" s="22">
        <f t="shared" si="18"/>
        <v>0</v>
      </c>
      <c r="L30" s="23" t="str">
        <f t="shared" si="9"/>
        <v>Απορίπτεται</v>
      </c>
      <c r="M30" s="6" t="s">
        <v>27</v>
      </c>
      <c r="N30" s="20"/>
      <c r="O30" s="21">
        <f t="shared" si="27"/>
        <v>0</v>
      </c>
      <c r="P30" s="9"/>
      <c r="Q30" s="21">
        <f t="shared" si="28"/>
        <v>0</v>
      </c>
      <c r="R30" s="9"/>
      <c r="S30" s="21">
        <f t="shared" si="29"/>
        <v>0</v>
      </c>
      <c r="T30" s="21">
        <f t="shared" si="30"/>
        <v>0</v>
      </c>
      <c r="U30" s="21">
        <f t="shared" si="31"/>
        <v>0</v>
      </c>
      <c r="V30" s="35"/>
      <c r="W30" s="20"/>
      <c r="X30" s="21">
        <f t="shared" si="20"/>
        <v>0</v>
      </c>
      <c r="Y30" s="9"/>
      <c r="Z30" s="21">
        <f t="shared" si="21"/>
        <v>0</v>
      </c>
      <c r="AA30" s="9"/>
      <c r="AB30" s="21">
        <f t="shared" si="22"/>
        <v>0</v>
      </c>
      <c r="AC30" s="21">
        <f t="shared" si="23"/>
        <v>0</v>
      </c>
      <c r="AD30" s="21">
        <f t="shared" si="24"/>
        <v>0</v>
      </c>
      <c r="AE30" s="9"/>
      <c r="AF30" s="21">
        <f t="shared" si="25"/>
        <v>0</v>
      </c>
      <c r="AG30" s="22">
        <f t="shared" si="26"/>
        <v>0</v>
      </c>
      <c r="AH30" s="23" t="str">
        <f t="shared" si="19"/>
        <v>Απορίπτεται</v>
      </c>
    </row>
    <row r="31" spans="1:34" ht="25.5" x14ac:dyDescent="0.25">
      <c r="A31" s="5">
        <v>30</v>
      </c>
      <c r="B31" s="23"/>
      <c r="C31" s="23"/>
      <c r="D31" s="6" t="s">
        <v>26</v>
      </c>
      <c r="E31" s="20"/>
      <c r="F31" s="21">
        <f t="shared" ref="F31:F45" si="32">E31*10%</f>
        <v>0</v>
      </c>
      <c r="G31" s="9"/>
      <c r="H31" s="21">
        <f t="shared" ref="H31:H45" si="33">G31*10%</f>
        <v>0</v>
      </c>
      <c r="I31" s="9"/>
      <c r="J31" s="21">
        <f t="shared" ref="J31:J45" si="34">I31*20%</f>
        <v>0</v>
      </c>
      <c r="K31" s="21">
        <f t="shared" ref="K31:K45" si="35">L31*100/40</f>
        <v>0</v>
      </c>
      <c r="L31" s="21">
        <f t="shared" ref="L31:L45" si="36">SUM(F31+H31+J31)</f>
        <v>0</v>
      </c>
      <c r="M31" s="6" t="s">
        <v>27</v>
      </c>
      <c r="N31" s="20"/>
      <c r="O31" s="21">
        <f t="shared" si="27"/>
        <v>0</v>
      </c>
      <c r="P31" s="9"/>
      <c r="Q31" s="21">
        <f t="shared" si="28"/>
        <v>0</v>
      </c>
      <c r="R31" s="9"/>
      <c r="S31" s="21">
        <f t="shared" si="29"/>
        <v>0</v>
      </c>
      <c r="T31" s="21">
        <f t="shared" si="30"/>
        <v>0</v>
      </c>
      <c r="U31" s="21">
        <f t="shared" si="31"/>
        <v>0</v>
      </c>
      <c r="V31" s="35"/>
      <c r="W31" s="20"/>
      <c r="X31" s="21">
        <f t="shared" si="20"/>
        <v>0</v>
      </c>
      <c r="Y31" s="9"/>
      <c r="Z31" s="21">
        <f t="shared" si="21"/>
        <v>0</v>
      </c>
      <c r="AA31" s="9"/>
      <c r="AB31" s="21">
        <f t="shared" si="22"/>
        <v>0</v>
      </c>
      <c r="AC31" s="21">
        <f t="shared" si="23"/>
        <v>0</v>
      </c>
      <c r="AD31" s="21">
        <f t="shared" si="24"/>
        <v>0</v>
      </c>
      <c r="AE31" s="9"/>
      <c r="AF31" s="21">
        <f t="shared" si="25"/>
        <v>0</v>
      </c>
      <c r="AG31" s="22">
        <f t="shared" si="26"/>
        <v>0</v>
      </c>
      <c r="AH31" s="23" t="str">
        <f t="shared" si="19"/>
        <v>Απορίπτεται</v>
      </c>
    </row>
    <row r="32" spans="1:34" ht="15.75" x14ac:dyDescent="0.25">
      <c r="A32" s="5">
        <v>31</v>
      </c>
      <c r="B32" s="6"/>
      <c r="C32" s="13"/>
      <c r="D32" s="6"/>
      <c r="E32" s="20"/>
      <c r="F32" s="21">
        <f t="shared" si="32"/>
        <v>0</v>
      </c>
      <c r="G32" s="9"/>
      <c r="H32" s="21">
        <f t="shared" si="33"/>
        <v>0</v>
      </c>
      <c r="I32" s="9"/>
      <c r="J32" s="21">
        <f t="shared" si="34"/>
        <v>0</v>
      </c>
      <c r="K32" s="21">
        <f t="shared" si="35"/>
        <v>0</v>
      </c>
      <c r="L32" s="21">
        <f t="shared" si="36"/>
        <v>0</v>
      </c>
      <c r="M32" s="6"/>
      <c r="N32" s="20"/>
      <c r="O32" s="21">
        <f t="shared" si="27"/>
        <v>0</v>
      </c>
      <c r="P32" s="9"/>
      <c r="Q32" s="21">
        <f t="shared" si="28"/>
        <v>0</v>
      </c>
      <c r="R32" s="9"/>
      <c r="S32" s="21">
        <f t="shared" si="29"/>
        <v>0</v>
      </c>
      <c r="T32" s="21">
        <f t="shared" si="30"/>
        <v>0</v>
      </c>
      <c r="U32" s="21">
        <f t="shared" si="31"/>
        <v>0</v>
      </c>
      <c r="V32" s="35"/>
      <c r="W32" s="20"/>
      <c r="X32" s="21">
        <f t="shared" si="20"/>
        <v>0</v>
      </c>
      <c r="Y32" s="9"/>
      <c r="Z32" s="21">
        <f t="shared" si="21"/>
        <v>0</v>
      </c>
      <c r="AA32" s="9"/>
      <c r="AB32" s="21">
        <f t="shared" si="22"/>
        <v>0</v>
      </c>
      <c r="AC32" s="21">
        <f t="shared" si="23"/>
        <v>0</v>
      </c>
      <c r="AD32" s="21">
        <f t="shared" si="24"/>
        <v>0</v>
      </c>
      <c r="AE32" s="9"/>
      <c r="AF32" s="21">
        <f t="shared" si="25"/>
        <v>0</v>
      </c>
      <c r="AG32" s="22">
        <f t="shared" si="26"/>
        <v>0</v>
      </c>
      <c r="AH32" s="23" t="str">
        <f t="shared" si="19"/>
        <v>Απορίπτεται</v>
      </c>
    </row>
    <row r="33" spans="1:34" ht="15.75" x14ac:dyDescent="0.25">
      <c r="A33" s="5">
        <v>32</v>
      </c>
      <c r="B33" s="6"/>
      <c r="C33" s="13"/>
      <c r="D33" s="6"/>
      <c r="E33" s="20"/>
      <c r="F33" s="21">
        <f t="shared" si="32"/>
        <v>0</v>
      </c>
      <c r="G33" s="9"/>
      <c r="H33" s="21">
        <f t="shared" si="33"/>
        <v>0</v>
      </c>
      <c r="I33" s="9"/>
      <c r="J33" s="21">
        <f t="shared" si="34"/>
        <v>0</v>
      </c>
      <c r="K33" s="21">
        <f t="shared" si="35"/>
        <v>0</v>
      </c>
      <c r="L33" s="21">
        <f t="shared" si="36"/>
        <v>0</v>
      </c>
      <c r="M33" s="6"/>
      <c r="N33" s="20"/>
      <c r="O33" s="21">
        <f t="shared" si="27"/>
        <v>0</v>
      </c>
      <c r="P33" s="9"/>
      <c r="Q33" s="21">
        <f t="shared" si="28"/>
        <v>0</v>
      </c>
      <c r="R33" s="9"/>
      <c r="S33" s="21">
        <f t="shared" si="29"/>
        <v>0</v>
      </c>
      <c r="T33" s="21">
        <f t="shared" si="30"/>
        <v>0</v>
      </c>
      <c r="U33" s="21">
        <f t="shared" si="31"/>
        <v>0</v>
      </c>
      <c r="V33" s="35"/>
      <c r="W33" s="20"/>
      <c r="X33" s="21">
        <f t="shared" si="20"/>
        <v>0</v>
      </c>
      <c r="Y33" s="9"/>
      <c r="Z33" s="21">
        <f t="shared" si="21"/>
        <v>0</v>
      </c>
      <c r="AA33" s="9"/>
      <c r="AB33" s="21">
        <f t="shared" si="22"/>
        <v>0</v>
      </c>
      <c r="AC33" s="21">
        <f t="shared" si="23"/>
        <v>0</v>
      </c>
      <c r="AD33" s="21">
        <f t="shared" si="24"/>
        <v>0</v>
      </c>
      <c r="AE33" s="9"/>
      <c r="AF33" s="21">
        <f t="shared" si="25"/>
        <v>0</v>
      </c>
      <c r="AG33" s="22">
        <f t="shared" si="26"/>
        <v>0</v>
      </c>
      <c r="AH33" s="23" t="str">
        <f t="shared" si="19"/>
        <v>Απορίπτεται</v>
      </c>
    </row>
    <row r="34" spans="1:34" ht="15.75" x14ac:dyDescent="0.25">
      <c r="A34" s="5">
        <v>33</v>
      </c>
      <c r="B34" s="6"/>
      <c r="C34" s="13"/>
      <c r="D34" s="6"/>
      <c r="E34" s="20"/>
      <c r="F34" s="21">
        <f t="shared" si="32"/>
        <v>0</v>
      </c>
      <c r="G34" s="9"/>
      <c r="H34" s="21">
        <f t="shared" si="33"/>
        <v>0</v>
      </c>
      <c r="I34" s="9"/>
      <c r="J34" s="21">
        <f t="shared" si="34"/>
        <v>0</v>
      </c>
      <c r="K34" s="21">
        <f t="shared" si="35"/>
        <v>0</v>
      </c>
      <c r="L34" s="21">
        <f t="shared" si="36"/>
        <v>0</v>
      </c>
      <c r="M34" s="6"/>
      <c r="N34" s="20"/>
      <c r="O34" s="21">
        <f t="shared" si="27"/>
        <v>0</v>
      </c>
      <c r="P34" s="9"/>
      <c r="Q34" s="21">
        <f t="shared" si="28"/>
        <v>0</v>
      </c>
      <c r="R34" s="9"/>
      <c r="S34" s="21">
        <f t="shared" si="29"/>
        <v>0</v>
      </c>
      <c r="T34" s="21">
        <f t="shared" si="30"/>
        <v>0</v>
      </c>
      <c r="U34" s="21">
        <f t="shared" si="31"/>
        <v>0</v>
      </c>
      <c r="V34" s="35"/>
      <c r="W34" s="20"/>
      <c r="X34" s="21">
        <f t="shared" si="20"/>
        <v>0</v>
      </c>
      <c r="Y34" s="9"/>
      <c r="Z34" s="21">
        <f t="shared" si="21"/>
        <v>0</v>
      </c>
      <c r="AA34" s="9"/>
      <c r="AB34" s="21">
        <f t="shared" si="22"/>
        <v>0</v>
      </c>
      <c r="AC34" s="21">
        <f t="shared" si="23"/>
        <v>0</v>
      </c>
      <c r="AD34" s="21">
        <f t="shared" si="24"/>
        <v>0</v>
      </c>
      <c r="AE34" s="9"/>
      <c r="AF34" s="21">
        <f t="shared" si="25"/>
        <v>0</v>
      </c>
      <c r="AG34" s="22">
        <f t="shared" si="26"/>
        <v>0</v>
      </c>
      <c r="AH34" s="23" t="str">
        <f t="shared" si="19"/>
        <v>Απορίπτεται</v>
      </c>
    </row>
    <row r="35" spans="1:34" ht="15.75" x14ac:dyDescent="0.25">
      <c r="A35" s="5">
        <v>34</v>
      </c>
      <c r="B35" s="6"/>
      <c r="C35" s="13"/>
      <c r="D35" s="6"/>
      <c r="E35" s="20"/>
      <c r="F35" s="21">
        <f t="shared" si="32"/>
        <v>0</v>
      </c>
      <c r="G35" s="9"/>
      <c r="H35" s="21">
        <f t="shared" si="33"/>
        <v>0</v>
      </c>
      <c r="I35" s="9"/>
      <c r="J35" s="21">
        <f t="shared" si="34"/>
        <v>0</v>
      </c>
      <c r="K35" s="21">
        <f t="shared" si="35"/>
        <v>0</v>
      </c>
      <c r="L35" s="21">
        <f t="shared" si="36"/>
        <v>0</v>
      </c>
      <c r="M35" s="6"/>
      <c r="N35" s="20"/>
      <c r="O35" s="21">
        <f t="shared" si="27"/>
        <v>0</v>
      </c>
      <c r="P35" s="9"/>
      <c r="Q35" s="21">
        <f t="shared" si="28"/>
        <v>0</v>
      </c>
      <c r="R35" s="9"/>
      <c r="S35" s="21">
        <f t="shared" si="29"/>
        <v>0</v>
      </c>
      <c r="T35" s="21">
        <f t="shared" si="30"/>
        <v>0</v>
      </c>
      <c r="U35" s="21">
        <f t="shared" si="31"/>
        <v>0</v>
      </c>
      <c r="V35" s="35"/>
      <c r="W35" s="20"/>
      <c r="X35" s="21">
        <f t="shared" si="20"/>
        <v>0</v>
      </c>
      <c r="Y35" s="9"/>
      <c r="Z35" s="21">
        <f t="shared" si="21"/>
        <v>0</v>
      </c>
      <c r="AA35" s="9"/>
      <c r="AB35" s="21">
        <f t="shared" si="22"/>
        <v>0</v>
      </c>
      <c r="AC35" s="21">
        <f t="shared" si="23"/>
        <v>0</v>
      </c>
      <c r="AD35" s="21">
        <f t="shared" si="24"/>
        <v>0</v>
      </c>
      <c r="AE35" s="9"/>
      <c r="AF35" s="21">
        <f t="shared" si="25"/>
        <v>0</v>
      </c>
      <c r="AG35" s="22">
        <f t="shared" si="26"/>
        <v>0</v>
      </c>
      <c r="AH35" s="11"/>
    </row>
    <row r="36" spans="1:34" ht="15.75" x14ac:dyDescent="0.25">
      <c r="A36" s="5">
        <v>35</v>
      </c>
      <c r="B36" s="6"/>
      <c r="C36" s="13"/>
      <c r="D36" s="6"/>
      <c r="E36" s="20"/>
      <c r="F36" s="21">
        <f t="shared" si="32"/>
        <v>0</v>
      </c>
      <c r="G36" s="9"/>
      <c r="H36" s="21">
        <f t="shared" si="33"/>
        <v>0</v>
      </c>
      <c r="I36" s="9"/>
      <c r="J36" s="21">
        <f t="shared" si="34"/>
        <v>0</v>
      </c>
      <c r="K36" s="21">
        <f t="shared" si="35"/>
        <v>0</v>
      </c>
      <c r="L36" s="21">
        <f t="shared" si="36"/>
        <v>0</v>
      </c>
      <c r="M36" s="6"/>
      <c r="N36" s="20"/>
      <c r="O36" s="21">
        <f t="shared" si="27"/>
        <v>0</v>
      </c>
      <c r="P36" s="9"/>
      <c r="Q36" s="21">
        <f t="shared" si="28"/>
        <v>0</v>
      </c>
      <c r="R36" s="9"/>
      <c r="S36" s="21">
        <f t="shared" si="29"/>
        <v>0</v>
      </c>
      <c r="T36" s="21">
        <f t="shared" si="30"/>
        <v>0</v>
      </c>
      <c r="U36" s="21">
        <f t="shared" si="31"/>
        <v>0</v>
      </c>
      <c r="V36" s="35"/>
      <c r="W36" s="20"/>
      <c r="X36" s="21">
        <f t="shared" si="20"/>
        <v>0</v>
      </c>
      <c r="Y36" s="9"/>
      <c r="Z36" s="21">
        <f t="shared" si="21"/>
        <v>0</v>
      </c>
      <c r="AA36" s="9"/>
      <c r="AB36" s="21">
        <f t="shared" si="22"/>
        <v>0</v>
      </c>
      <c r="AC36" s="21">
        <f t="shared" si="23"/>
        <v>0</v>
      </c>
      <c r="AD36" s="21">
        <f t="shared" si="24"/>
        <v>0</v>
      </c>
      <c r="AE36" s="9"/>
      <c r="AF36" s="21">
        <f t="shared" si="25"/>
        <v>0</v>
      </c>
      <c r="AG36" s="22">
        <f t="shared" si="26"/>
        <v>0</v>
      </c>
      <c r="AH36" s="11"/>
    </row>
    <row r="37" spans="1:34" ht="15.75" x14ac:dyDescent="0.25">
      <c r="A37" s="5">
        <v>36</v>
      </c>
      <c r="B37" s="6"/>
      <c r="C37" s="13"/>
      <c r="D37" s="6"/>
      <c r="E37" s="20"/>
      <c r="F37" s="21">
        <f t="shared" si="32"/>
        <v>0</v>
      </c>
      <c r="G37" s="9"/>
      <c r="H37" s="21">
        <f t="shared" si="33"/>
        <v>0</v>
      </c>
      <c r="I37" s="9"/>
      <c r="J37" s="21">
        <f t="shared" si="34"/>
        <v>0</v>
      </c>
      <c r="K37" s="21">
        <f t="shared" si="35"/>
        <v>0</v>
      </c>
      <c r="L37" s="21">
        <f t="shared" si="36"/>
        <v>0</v>
      </c>
      <c r="M37" s="6"/>
      <c r="N37" s="20"/>
      <c r="O37" s="21">
        <f t="shared" si="27"/>
        <v>0</v>
      </c>
      <c r="P37" s="9"/>
      <c r="Q37" s="21">
        <f t="shared" si="28"/>
        <v>0</v>
      </c>
      <c r="R37" s="9"/>
      <c r="S37" s="21">
        <f t="shared" si="29"/>
        <v>0</v>
      </c>
      <c r="T37" s="21">
        <f t="shared" si="30"/>
        <v>0</v>
      </c>
      <c r="U37" s="21">
        <f t="shared" si="31"/>
        <v>0</v>
      </c>
      <c r="V37" s="35"/>
      <c r="W37" s="20"/>
      <c r="X37" s="21">
        <f t="shared" si="20"/>
        <v>0</v>
      </c>
      <c r="Y37" s="9"/>
      <c r="Z37" s="21">
        <f t="shared" si="21"/>
        <v>0</v>
      </c>
      <c r="AA37" s="9"/>
      <c r="AB37" s="21">
        <f t="shared" si="22"/>
        <v>0</v>
      </c>
      <c r="AC37" s="21">
        <f t="shared" si="23"/>
        <v>0</v>
      </c>
      <c r="AD37" s="21">
        <f t="shared" si="24"/>
        <v>0</v>
      </c>
      <c r="AE37" s="9"/>
      <c r="AF37" s="21">
        <f t="shared" si="25"/>
        <v>0</v>
      </c>
      <c r="AG37" s="22">
        <f t="shared" ref="AG37:AG42" si="37">SUM(AF37+AD37)</f>
        <v>0</v>
      </c>
      <c r="AH37" s="11"/>
    </row>
    <row r="38" spans="1:34" ht="38.25" x14ac:dyDescent="0.25">
      <c r="A38" s="5">
        <v>37</v>
      </c>
      <c r="B38" s="6"/>
      <c r="C38" s="13"/>
      <c r="D38" s="6"/>
      <c r="E38" s="20"/>
      <c r="F38" s="21">
        <f t="shared" si="32"/>
        <v>0</v>
      </c>
      <c r="G38" s="9"/>
      <c r="H38" s="21">
        <f t="shared" si="33"/>
        <v>0</v>
      </c>
      <c r="I38" s="9"/>
      <c r="J38" s="21">
        <f t="shared" si="34"/>
        <v>0</v>
      </c>
      <c r="K38" s="21">
        <f t="shared" si="35"/>
        <v>0</v>
      </c>
      <c r="L38" s="21">
        <f t="shared" si="36"/>
        <v>0</v>
      </c>
      <c r="M38" s="6"/>
      <c r="N38" s="20"/>
      <c r="O38" s="21">
        <f t="shared" si="27"/>
        <v>0</v>
      </c>
      <c r="P38" s="9"/>
      <c r="Q38" s="21">
        <f t="shared" si="28"/>
        <v>0</v>
      </c>
      <c r="R38" s="9"/>
      <c r="S38" s="21">
        <f t="shared" si="29"/>
        <v>0</v>
      </c>
      <c r="T38" s="21">
        <f t="shared" si="30"/>
        <v>0</v>
      </c>
      <c r="U38" s="21">
        <f t="shared" si="31"/>
        <v>0</v>
      </c>
      <c r="V38" s="6" t="s">
        <v>24</v>
      </c>
      <c r="W38" s="20"/>
      <c r="X38" s="21">
        <f t="shared" ref="X38:X40" si="38">W38*10%</f>
        <v>0</v>
      </c>
      <c r="Y38" s="9"/>
      <c r="Z38" s="21">
        <f t="shared" ref="Z38:Z40" si="39">Y38*10%</f>
        <v>0</v>
      </c>
      <c r="AA38" s="9"/>
      <c r="AB38" s="21">
        <f t="shared" ref="AB38:AB40" si="40">AA38*20%</f>
        <v>0</v>
      </c>
      <c r="AC38" s="21">
        <f t="shared" ref="AC38:AC40" si="41">AD38*100/40</f>
        <v>0</v>
      </c>
      <c r="AD38" s="21">
        <f t="shared" ref="AD38:AD40" si="42">SUM(X38+Z38+AB38)</f>
        <v>0</v>
      </c>
      <c r="AE38" s="9"/>
      <c r="AF38" s="21">
        <f t="shared" ref="AF38:AF40" si="43">AE38*60%</f>
        <v>0</v>
      </c>
      <c r="AG38" s="22">
        <f t="shared" si="37"/>
        <v>0</v>
      </c>
      <c r="AH38" s="11"/>
    </row>
    <row r="39" spans="1:34" ht="38.25" x14ac:dyDescent="0.25">
      <c r="A39" s="5">
        <v>38</v>
      </c>
      <c r="B39" s="6"/>
      <c r="C39" s="13"/>
      <c r="D39" s="6"/>
      <c r="E39" s="20"/>
      <c r="F39" s="21">
        <f t="shared" si="32"/>
        <v>0</v>
      </c>
      <c r="G39" s="9"/>
      <c r="H39" s="21">
        <f t="shared" si="33"/>
        <v>0</v>
      </c>
      <c r="I39" s="9"/>
      <c r="J39" s="21">
        <f t="shared" si="34"/>
        <v>0</v>
      </c>
      <c r="K39" s="21">
        <f t="shared" si="35"/>
        <v>0</v>
      </c>
      <c r="L39" s="21">
        <f t="shared" si="36"/>
        <v>0</v>
      </c>
      <c r="M39" s="6"/>
      <c r="N39" s="20"/>
      <c r="O39" s="21">
        <f t="shared" si="27"/>
        <v>0</v>
      </c>
      <c r="P39" s="9"/>
      <c r="Q39" s="21">
        <f t="shared" si="28"/>
        <v>0</v>
      </c>
      <c r="R39" s="9"/>
      <c r="S39" s="21">
        <f t="shared" si="29"/>
        <v>0</v>
      </c>
      <c r="T39" s="21">
        <f t="shared" si="30"/>
        <v>0</v>
      </c>
      <c r="U39" s="21">
        <f t="shared" si="31"/>
        <v>0</v>
      </c>
      <c r="V39" s="6" t="s">
        <v>24</v>
      </c>
      <c r="W39" s="20"/>
      <c r="X39" s="21">
        <f t="shared" si="38"/>
        <v>0</v>
      </c>
      <c r="Y39" s="9"/>
      <c r="Z39" s="21">
        <f t="shared" si="39"/>
        <v>0</v>
      </c>
      <c r="AA39" s="9"/>
      <c r="AB39" s="21">
        <f t="shared" si="40"/>
        <v>0</v>
      </c>
      <c r="AC39" s="21">
        <f t="shared" si="41"/>
        <v>0</v>
      </c>
      <c r="AD39" s="21">
        <f t="shared" si="42"/>
        <v>0</v>
      </c>
      <c r="AE39" s="9"/>
      <c r="AF39" s="21">
        <f t="shared" si="43"/>
        <v>0</v>
      </c>
      <c r="AG39" s="22">
        <f t="shared" si="37"/>
        <v>0</v>
      </c>
      <c r="AH39" s="11"/>
    </row>
    <row r="40" spans="1:34" ht="38.25" x14ac:dyDescent="0.25">
      <c r="A40" s="5">
        <v>39</v>
      </c>
      <c r="B40" s="6"/>
      <c r="C40" s="13"/>
      <c r="D40" s="6"/>
      <c r="E40" s="20"/>
      <c r="F40" s="21">
        <f t="shared" si="32"/>
        <v>0</v>
      </c>
      <c r="G40" s="9"/>
      <c r="H40" s="21">
        <f t="shared" si="33"/>
        <v>0</v>
      </c>
      <c r="I40" s="9"/>
      <c r="J40" s="21">
        <f t="shared" si="34"/>
        <v>0</v>
      </c>
      <c r="K40" s="21">
        <f t="shared" si="35"/>
        <v>0</v>
      </c>
      <c r="L40" s="21">
        <f t="shared" si="36"/>
        <v>0</v>
      </c>
      <c r="M40" s="6"/>
      <c r="N40" s="20"/>
      <c r="O40" s="21">
        <f t="shared" ref="O40:O46" si="44">N40*10%</f>
        <v>0</v>
      </c>
      <c r="P40" s="9"/>
      <c r="Q40" s="21">
        <f t="shared" ref="Q40:Q46" si="45">P40*10%</f>
        <v>0</v>
      </c>
      <c r="R40" s="9"/>
      <c r="S40" s="21">
        <f t="shared" ref="S40:S46" si="46">R40*20%</f>
        <v>0</v>
      </c>
      <c r="T40" s="21">
        <f t="shared" ref="T40:T46" si="47">U40*100/40</f>
        <v>0</v>
      </c>
      <c r="U40" s="21">
        <f t="shared" ref="U40:U46" si="48">SUM(O40+Q40+S40)</f>
        <v>0</v>
      </c>
      <c r="V40" s="6" t="s">
        <v>24</v>
      </c>
      <c r="W40" s="20"/>
      <c r="X40" s="21">
        <f t="shared" si="38"/>
        <v>0</v>
      </c>
      <c r="Y40" s="9"/>
      <c r="Z40" s="21">
        <f t="shared" si="39"/>
        <v>0</v>
      </c>
      <c r="AA40" s="9"/>
      <c r="AB40" s="21">
        <f t="shared" si="40"/>
        <v>0</v>
      </c>
      <c r="AC40" s="21">
        <f t="shared" si="41"/>
        <v>0</v>
      </c>
      <c r="AD40" s="21">
        <f t="shared" si="42"/>
        <v>0</v>
      </c>
      <c r="AE40" s="9"/>
      <c r="AF40" s="21">
        <f t="shared" si="43"/>
        <v>0</v>
      </c>
      <c r="AG40" s="22">
        <f t="shared" si="37"/>
        <v>0</v>
      </c>
      <c r="AH40" s="11"/>
    </row>
    <row r="41" spans="1:34" ht="38.25" x14ac:dyDescent="0.25">
      <c r="A41" s="5">
        <v>40</v>
      </c>
      <c r="B41" s="6"/>
      <c r="C41" s="13"/>
      <c r="D41" s="6"/>
      <c r="E41" s="20"/>
      <c r="F41" s="21">
        <f t="shared" si="32"/>
        <v>0</v>
      </c>
      <c r="G41" s="9"/>
      <c r="H41" s="21">
        <f t="shared" si="33"/>
        <v>0</v>
      </c>
      <c r="I41" s="9"/>
      <c r="J41" s="21">
        <f t="shared" si="34"/>
        <v>0</v>
      </c>
      <c r="K41" s="21">
        <f t="shared" si="35"/>
        <v>0</v>
      </c>
      <c r="L41" s="21">
        <f t="shared" si="36"/>
        <v>0</v>
      </c>
      <c r="M41" s="6"/>
      <c r="N41" s="20"/>
      <c r="O41" s="21">
        <f t="shared" si="44"/>
        <v>0</v>
      </c>
      <c r="P41" s="9"/>
      <c r="Q41" s="21">
        <f t="shared" si="45"/>
        <v>0</v>
      </c>
      <c r="R41" s="9"/>
      <c r="S41" s="21">
        <f t="shared" si="46"/>
        <v>0</v>
      </c>
      <c r="T41" s="21">
        <f t="shared" si="47"/>
        <v>0</v>
      </c>
      <c r="U41" s="21">
        <f t="shared" si="48"/>
        <v>0</v>
      </c>
      <c r="V41" s="6" t="s">
        <v>24</v>
      </c>
      <c r="W41" s="20"/>
      <c r="X41" s="21">
        <f t="shared" ref="X41:X43" si="49">W41*10%</f>
        <v>0</v>
      </c>
      <c r="Y41" s="9"/>
      <c r="Z41" s="21">
        <f t="shared" ref="Z41:Z43" si="50">Y41*10%</f>
        <v>0</v>
      </c>
      <c r="AA41" s="9"/>
      <c r="AB41" s="21">
        <f t="shared" ref="AB41:AB43" si="51">AA41*20%</f>
        <v>0</v>
      </c>
      <c r="AC41" s="21">
        <f t="shared" ref="AC41:AC43" si="52">AD41*100/40</f>
        <v>0</v>
      </c>
      <c r="AD41" s="21">
        <f t="shared" ref="AD41:AD43" si="53">SUM(X41+Z41+AB41)</f>
        <v>0</v>
      </c>
      <c r="AE41" s="9"/>
      <c r="AF41" s="21">
        <f t="shared" ref="AF41:AF43" si="54">AE41*60%</f>
        <v>0</v>
      </c>
      <c r="AG41" s="22">
        <f t="shared" si="37"/>
        <v>0</v>
      </c>
      <c r="AH41" s="11"/>
    </row>
    <row r="42" spans="1:34" ht="24.75" customHeight="1" x14ac:dyDescent="0.25">
      <c r="A42" s="5">
        <v>41</v>
      </c>
      <c r="B42" s="6"/>
      <c r="C42" s="13"/>
      <c r="D42" s="6"/>
      <c r="E42" s="20"/>
      <c r="F42" s="21">
        <f t="shared" si="32"/>
        <v>0</v>
      </c>
      <c r="G42" s="9"/>
      <c r="H42" s="21">
        <f t="shared" si="33"/>
        <v>0</v>
      </c>
      <c r="I42" s="9"/>
      <c r="J42" s="21">
        <f t="shared" si="34"/>
        <v>0</v>
      </c>
      <c r="K42" s="21">
        <f t="shared" si="35"/>
        <v>0</v>
      </c>
      <c r="L42" s="21">
        <f t="shared" si="36"/>
        <v>0</v>
      </c>
      <c r="M42" s="6"/>
      <c r="N42" s="20"/>
      <c r="O42" s="21">
        <f t="shared" si="44"/>
        <v>0</v>
      </c>
      <c r="P42" s="9"/>
      <c r="Q42" s="21">
        <f t="shared" si="45"/>
        <v>0</v>
      </c>
      <c r="R42" s="9"/>
      <c r="S42" s="21">
        <f t="shared" si="46"/>
        <v>0</v>
      </c>
      <c r="T42" s="21">
        <f t="shared" si="47"/>
        <v>0</v>
      </c>
      <c r="U42" s="21">
        <f t="shared" si="48"/>
        <v>0</v>
      </c>
      <c r="V42" s="6" t="s">
        <v>24</v>
      </c>
      <c r="W42" s="20"/>
      <c r="X42" s="21">
        <f t="shared" si="49"/>
        <v>0</v>
      </c>
      <c r="Y42" s="9"/>
      <c r="Z42" s="21">
        <f t="shared" si="50"/>
        <v>0</v>
      </c>
      <c r="AA42" s="9"/>
      <c r="AB42" s="21">
        <f t="shared" si="51"/>
        <v>0</v>
      </c>
      <c r="AC42" s="21">
        <f t="shared" si="52"/>
        <v>0</v>
      </c>
      <c r="AD42" s="21">
        <f t="shared" si="53"/>
        <v>0</v>
      </c>
      <c r="AE42" s="9"/>
      <c r="AF42" s="21">
        <f t="shared" si="54"/>
        <v>0</v>
      </c>
      <c r="AG42" s="22">
        <f t="shared" si="37"/>
        <v>0</v>
      </c>
      <c r="AH42" s="11"/>
    </row>
    <row r="43" spans="1:34" ht="24.75" customHeight="1" x14ac:dyDescent="0.25">
      <c r="A43" s="5">
        <v>42</v>
      </c>
      <c r="B43" s="6"/>
      <c r="C43" s="13"/>
      <c r="D43" s="6"/>
      <c r="E43" s="20"/>
      <c r="F43" s="21">
        <f t="shared" si="32"/>
        <v>0</v>
      </c>
      <c r="G43" s="9"/>
      <c r="H43" s="21">
        <f t="shared" si="33"/>
        <v>0</v>
      </c>
      <c r="I43" s="9"/>
      <c r="J43" s="21">
        <f t="shared" si="34"/>
        <v>0</v>
      </c>
      <c r="K43" s="21">
        <f t="shared" si="35"/>
        <v>0</v>
      </c>
      <c r="L43" s="21">
        <f t="shared" si="36"/>
        <v>0</v>
      </c>
      <c r="M43" s="6"/>
      <c r="N43" s="20"/>
      <c r="O43" s="21">
        <f t="shared" si="44"/>
        <v>0</v>
      </c>
      <c r="P43" s="9"/>
      <c r="Q43" s="21">
        <f t="shared" si="45"/>
        <v>0</v>
      </c>
      <c r="R43" s="9"/>
      <c r="S43" s="21">
        <f t="shared" si="46"/>
        <v>0</v>
      </c>
      <c r="T43" s="21">
        <f t="shared" si="47"/>
        <v>0</v>
      </c>
      <c r="U43" s="21">
        <f t="shared" si="48"/>
        <v>0</v>
      </c>
      <c r="V43" s="6" t="s">
        <v>24</v>
      </c>
      <c r="W43" s="20"/>
      <c r="X43" s="21">
        <f t="shared" si="49"/>
        <v>0</v>
      </c>
      <c r="Y43" s="9"/>
      <c r="Z43" s="21">
        <f t="shared" si="50"/>
        <v>0</v>
      </c>
      <c r="AA43" s="9"/>
      <c r="AB43" s="21">
        <f t="shared" si="51"/>
        <v>0</v>
      </c>
      <c r="AC43" s="21">
        <f t="shared" si="52"/>
        <v>0</v>
      </c>
      <c r="AD43" s="21">
        <f t="shared" si="53"/>
        <v>0</v>
      </c>
      <c r="AE43" s="9"/>
      <c r="AF43" s="21">
        <f t="shared" si="54"/>
        <v>0</v>
      </c>
      <c r="AG43" s="22">
        <f t="shared" ref="AG43" si="55">SUM(AF43+AD43)</f>
        <v>0</v>
      </c>
      <c r="AH43" s="11"/>
    </row>
    <row r="44" spans="1:34" ht="23.25" customHeight="1" x14ac:dyDescent="0.25">
      <c r="A44" s="5">
        <v>43</v>
      </c>
      <c r="B44" s="6"/>
      <c r="C44" s="13"/>
      <c r="D44" s="6"/>
      <c r="E44" s="20"/>
      <c r="F44" s="21">
        <f t="shared" si="32"/>
        <v>0</v>
      </c>
      <c r="G44" s="9"/>
      <c r="H44" s="21">
        <f t="shared" si="33"/>
        <v>0</v>
      </c>
      <c r="I44" s="9"/>
      <c r="J44" s="21">
        <f t="shared" si="34"/>
        <v>0</v>
      </c>
      <c r="K44" s="21">
        <f t="shared" si="35"/>
        <v>0</v>
      </c>
      <c r="L44" s="21">
        <f t="shared" si="36"/>
        <v>0</v>
      </c>
      <c r="M44" s="6"/>
      <c r="N44" s="20"/>
      <c r="O44" s="21">
        <f t="shared" si="44"/>
        <v>0</v>
      </c>
      <c r="P44" s="9"/>
      <c r="Q44" s="21">
        <f t="shared" si="45"/>
        <v>0</v>
      </c>
      <c r="R44" s="9"/>
      <c r="S44" s="21">
        <f t="shared" si="46"/>
        <v>0</v>
      </c>
      <c r="T44" s="21">
        <f t="shared" si="47"/>
        <v>0</v>
      </c>
      <c r="U44" s="21">
        <f t="shared" si="48"/>
        <v>0</v>
      </c>
      <c r="V44" s="6" t="s">
        <v>24</v>
      </c>
      <c r="W44" s="7"/>
      <c r="X44" s="8"/>
      <c r="Y44" s="9"/>
      <c r="Z44" s="8"/>
      <c r="AA44" s="9"/>
      <c r="AB44" s="8"/>
      <c r="AC44" s="8"/>
      <c r="AD44" s="8"/>
      <c r="AE44" s="9"/>
      <c r="AF44" s="8"/>
      <c r="AG44" s="10"/>
      <c r="AH44" s="11"/>
    </row>
    <row r="45" spans="1:34" ht="38.25" x14ac:dyDescent="0.25">
      <c r="A45" s="5">
        <v>44</v>
      </c>
      <c r="B45" s="6"/>
      <c r="C45" s="13"/>
      <c r="D45" s="6"/>
      <c r="E45" s="20"/>
      <c r="F45" s="21">
        <f t="shared" si="32"/>
        <v>0</v>
      </c>
      <c r="G45" s="9"/>
      <c r="H45" s="21">
        <f t="shared" si="33"/>
        <v>0</v>
      </c>
      <c r="I45" s="9"/>
      <c r="J45" s="21">
        <f t="shared" si="34"/>
        <v>0</v>
      </c>
      <c r="K45" s="21">
        <f t="shared" si="35"/>
        <v>0</v>
      </c>
      <c r="L45" s="21">
        <f t="shared" si="36"/>
        <v>0</v>
      </c>
      <c r="M45" s="6"/>
      <c r="N45" s="20"/>
      <c r="O45" s="21">
        <f t="shared" si="44"/>
        <v>0</v>
      </c>
      <c r="P45" s="9"/>
      <c r="Q45" s="21">
        <f t="shared" si="45"/>
        <v>0</v>
      </c>
      <c r="R45" s="9"/>
      <c r="S45" s="21">
        <f t="shared" si="46"/>
        <v>0</v>
      </c>
      <c r="T45" s="21">
        <f t="shared" si="47"/>
        <v>0</v>
      </c>
      <c r="U45" s="21">
        <f t="shared" si="48"/>
        <v>0</v>
      </c>
      <c r="V45" s="6" t="s">
        <v>24</v>
      </c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</row>
    <row r="46" spans="1:34" ht="38.25" x14ac:dyDescent="0.25">
      <c r="A46" s="5">
        <v>45</v>
      </c>
      <c r="B46" s="6"/>
      <c r="C46" s="13"/>
      <c r="D46" s="6"/>
      <c r="E46" s="20"/>
      <c r="F46" s="21">
        <f t="shared" ref="F46" si="56">E46*10%</f>
        <v>0</v>
      </c>
      <c r="G46" s="9"/>
      <c r="H46" s="21">
        <f t="shared" ref="H46" si="57">G46*10%</f>
        <v>0</v>
      </c>
      <c r="I46" s="9"/>
      <c r="J46" s="21">
        <f t="shared" ref="J46" si="58">I46*20%</f>
        <v>0</v>
      </c>
      <c r="K46" s="21">
        <f t="shared" ref="K46" si="59">L46*100/40</f>
        <v>0</v>
      </c>
      <c r="L46" s="21">
        <f t="shared" ref="L46" si="60">SUM(F46+H46+J46)</f>
        <v>0</v>
      </c>
      <c r="M46" s="6"/>
      <c r="N46" s="20"/>
      <c r="O46" s="21">
        <f t="shared" si="44"/>
        <v>0</v>
      </c>
      <c r="P46" s="9"/>
      <c r="Q46" s="21">
        <f t="shared" si="45"/>
        <v>0</v>
      </c>
      <c r="R46" s="9"/>
      <c r="S46" s="21">
        <f t="shared" si="46"/>
        <v>0</v>
      </c>
      <c r="T46" s="21">
        <f t="shared" si="47"/>
        <v>0</v>
      </c>
      <c r="U46" s="21">
        <f t="shared" si="48"/>
        <v>0</v>
      </c>
      <c r="V46" s="6" t="s">
        <v>24</v>
      </c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</row>
    <row r="47" spans="1:34" ht="38.25" x14ac:dyDescent="0.25">
      <c r="A47" s="5">
        <v>46</v>
      </c>
      <c r="B47" s="6"/>
      <c r="C47" s="15"/>
      <c r="D47" s="6"/>
      <c r="E47" s="36"/>
      <c r="F47" s="37"/>
      <c r="G47" s="36"/>
      <c r="H47" s="37"/>
      <c r="I47" s="36"/>
      <c r="J47" s="37"/>
      <c r="K47" s="37"/>
      <c r="L47" s="37"/>
      <c r="M47" s="6"/>
      <c r="N47" s="14"/>
      <c r="O47" s="14"/>
      <c r="P47" s="14"/>
      <c r="Q47" s="14"/>
      <c r="R47" s="14"/>
      <c r="S47" s="14"/>
      <c r="T47" s="14"/>
      <c r="U47" s="14"/>
      <c r="V47" s="6" t="s">
        <v>24</v>
      </c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</row>
    <row r="48" spans="1:34" ht="21" customHeight="1" x14ac:dyDescent="0.25">
      <c r="A48" s="5">
        <v>47</v>
      </c>
      <c r="B48" s="19"/>
      <c r="C48" s="13"/>
      <c r="D48" s="6"/>
      <c r="E48" s="36"/>
      <c r="F48" s="37"/>
      <c r="G48" s="36"/>
      <c r="H48" s="37"/>
      <c r="I48" s="36"/>
      <c r="J48" s="37"/>
      <c r="K48" s="37"/>
      <c r="L48" s="37"/>
      <c r="M48" s="6"/>
      <c r="N48" s="7"/>
      <c r="O48" s="8"/>
      <c r="P48" s="9"/>
      <c r="Q48" s="8"/>
      <c r="R48" s="9"/>
      <c r="S48" s="8"/>
      <c r="T48" s="8"/>
      <c r="U48" s="8"/>
      <c r="V48" s="6" t="s">
        <v>24</v>
      </c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</row>
    <row r="49" spans="1:21" ht="20.25" customHeight="1" x14ac:dyDescent="0.25">
      <c r="A49" s="5">
        <v>48</v>
      </c>
      <c r="B49" s="19"/>
      <c r="C49" s="13"/>
      <c r="D49" s="6"/>
      <c r="E49" s="36"/>
      <c r="F49" s="37"/>
      <c r="G49" s="36"/>
      <c r="H49" s="37"/>
      <c r="I49" s="36"/>
      <c r="J49" s="37"/>
      <c r="K49" s="37"/>
      <c r="L49" s="37"/>
      <c r="M49" s="6"/>
      <c r="N49" s="16"/>
      <c r="O49" s="17"/>
      <c r="P49" s="18"/>
      <c r="Q49" s="17"/>
      <c r="R49" s="18"/>
      <c r="S49" s="17"/>
      <c r="T49" s="17"/>
      <c r="U49" s="17"/>
    </row>
  </sheetData>
  <mergeCells count="11">
    <mergeCell ref="W1:X1"/>
    <mergeCell ref="Y1:Z1"/>
    <mergeCell ref="AA1:AB1"/>
    <mergeCell ref="AC1:AD1"/>
    <mergeCell ref="AE1:AF1"/>
    <mergeCell ref="E1:F1"/>
    <mergeCell ref="G1:H1"/>
    <mergeCell ref="I1:J1"/>
    <mergeCell ref="N1:O1"/>
    <mergeCell ref="P1:Q1"/>
    <mergeCell ref="R1:S1"/>
  </mergeCells>
  <conditionalFormatting sqref="F31:F43 H31:H43 J31:L43 O23:O44 Q23:Q44 S23:U44 X2:X43 Z2:Z43 AB2:AD43 AF15:AG43">
    <cfRule type="cellIs" dxfId="19" priority="104" operator="equal">
      <formula>0</formula>
    </cfRule>
  </conditionalFormatting>
  <conditionalFormatting sqref="F31:F46 H31:H46 J31:L46">
    <cfRule type="cellIs" dxfId="18" priority="16" operator="equal">
      <formula>0</formula>
    </cfRule>
  </conditionalFormatting>
  <conditionalFormatting sqref="O23:O46 Q23:Q46 S23:U46">
    <cfRule type="cellIs" dxfId="17" priority="15" operator="equal">
      <formula>0</formula>
    </cfRule>
  </conditionalFormatting>
  <conditionalFormatting sqref="AG15:AG42">
    <cfRule type="cellIs" dxfId="16" priority="14" operator="equal">
      <formula>0</formula>
    </cfRule>
  </conditionalFormatting>
  <conditionalFormatting sqref="F31:F45 H31:H45 J31:L45">
    <cfRule type="cellIs" dxfId="15" priority="13" operator="equal">
      <formula>0</formula>
    </cfRule>
  </conditionalFormatting>
  <conditionalFormatting sqref="J31:L45 F31:F45 H31:H45">
    <cfRule type="cellIs" dxfId="14" priority="12" operator="equal">
      <formula>0</formula>
    </cfRule>
  </conditionalFormatting>
  <conditionalFormatting sqref="Q23:Q39 O23:O39 S23:U39">
    <cfRule type="cellIs" dxfId="13" priority="11" operator="equal">
      <formula>0</formula>
    </cfRule>
  </conditionalFormatting>
  <conditionalFormatting sqref="AG15:AG36">
    <cfRule type="cellIs" dxfId="10" priority="5" operator="equal">
      <formula>0</formula>
    </cfRule>
  </conditionalFormatting>
  <conditionalFormatting sqref="O2:O22 Q2:Q22 S2:T22">
    <cfRule type="cellIs" dxfId="8" priority="3" operator="equal">
      <formula>0</formula>
    </cfRule>
  </conditionalFormatting>
  <conditionalFormatting sqref="F2:F30 J2:K30 H2:H30">
    <cfRule type="cellIs" dxfId="4" priority="1" operator="equal">
      <formula>0</formula>
    </cfRule>
  </conditionalFormatting>
  <conditionalFormatting sqref="AF2:AG14">
    <cfRule type="cellIs" dxfId="3" priority="2" operator="equal">
      <formula>0</formula>
    </cfRule>
  </conditionalFormatting>
  <pageMargins left="0.70866141732283472" right="0.70866141732283472" top="0.98425196850393704" bottom="0.98425196850393704" header="0.31496062992125984" footer="0.31496062992125984"/>
  <pageSetup paperSize="9" orientation="landscape" r:id="rId1"/>
  <headerFooter>
    <oddHeader xml:space="preserve">&amp;LΣχολή: The Limassol College
Ακαδημαϊκό Έτος: 2011-2012&amp;CΚΑΤΑΣΤΑΣΗ ΒΑΘΜΟΛΟΓΙΑΣ
A' ΕΤΟΣ (ΑΙΣΘΗΤΙΚΗ 2 ΕΤΗ)
Έδρα / Παράρτημα: Λεμεσός
 &amp;R(Y.Π.Π Τριτ. Εκπ. Αρ. 31)
Εξάμηνο: A΄ </oddHeader>
    <oddFooter>&amp;LΚαθηγητής: 
Yπογραφή:&amp;CΥπεύθυνος Κλάδου: Λεωνίδου Έλενα
   Υπογραφή:&amp;RΗμερομηνία υποβολής
στην Ακαδημαίκή Επιτροπή:
20/02/2012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" r:id="rId4" name="Button 1">
              <controlPr defaultSize="0" print="0" autoFill="0" autoPict="0" macro="[1]!Button1_Click">
                <anchor moveWithCells="1" sizeWithCells="1">
                  <from>
                    <xdr:col>9</xdr:col>
                    <xdr:colOff>19050</xdr:colOff>
                    <xdr:row>41</xdr:row>
                    <xdr:rowOff>219075</xdr:rowOff>
                  </from>
                  <to>
                    <xdr:col>11</xdr:col>
                    <xdr:colOff>342900</xdr:colOff>
                    <xdr:row>43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showRowColHeaders="0" tabSelected="1" zoomScaleNormal="100" workbookViewId="0">
      <selection activeCell="L5" sqref="L5:M5"/>
    </sheetView>
  </sheetViews>
  <sheetFormatPr defaultRowHeight="15" x14ac:dyDescent="0.25"/>
  <cols>
    <col min="10" max="11" width="8.85546875" customWidth="1"/>
    <col min="13" max="13" width="12.140625" customWidth="1"/>
    <col min="14" max="14" width="4.7109375" customWidth="1"/>
  </cols>
  <sheetData>
    <row r="1" spans="1:15" x14ac:dyDescent="0.25">
      <c r="O1" s="24" t="s">
        <v>11</v>
      </c>
    </row>
    <row r="2" spans="1:15" x14ac:dyDescent="0.25">
      <c r="O2" s="24" t="s">
        <v>12</v>
      </c>
    </row>
    <row r="4" spans="1:15" ht="15.75" thickBot="1" x14ac:dyDescent="0.3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t="s">
        <v>13</v>
      </c>
      <c r="M4" s="26"/>
      <c r="N4" s="26"/>
    </row>
    <row r="5" spans="1:15" ht="19.5" thickBot="1" x14ac:dyDescent="0.35">
      <c r="E5" s="27" t="s">
        <v>14</v>
      </c>
      <c r="L5" s="52">
        <v>1225</v>
      </c>
      <c r="M5" s="53"/>
      <c r="N5" s="29"/>
    </row>
    <row r="6" spans="1:15" ht="15.75" x14ac:dyDescent="0.25">
      <c r="E6" s="28"/>
      <c r="O6" s="24" t="s">
        <v>15</v>
      </c>
    </row>
    <row r="7" spans="1:15" ht="15.75" x14ac:dyDescent="0.25">
      <c r="C7" s="64" t="s">
        <v>16</v>
      </c>
      <c r="D7" s="64"/>
      <c r="E7" s="64"/>
      <c r="F7" s="64"/>
      <c r="G7" s="61" t="s">
        <v>17</v>
      </c>
      <c r="H7" s="62"/>
      <c r="I7" s="63"/>
      <c r="J7" s="61" t="s">
        <v>22</v>
      </c>
      <c r="K7" s="62"/>
      <c r="L7" s="63"/>
      <c r="O7" s="24" t="s">
        <v>18</v>
      </c>
    </row>
    <row r="8" spans="1:15" ht="15.6" customHeight="1" x14ac:dyDescent="0.25">
      <c r="C8" s="65" t="str">
        <f>VLOOKUP($L$5,AAA,3,0)</f>
        <v>ΒΙΟΤΕΧΝΟΛΟΓΙΑ ΚΑΙ ΓΕΝΕΤΙΚΗ ΜΗΧΑΝΙΚΗ</v>
      </c>
      <c r="D8" s="66"/>
      <c r="E8" s="66"/>
      <c r="F8" s="67"/>
      <c r="G8" s="58">
        <f>VLOOKUP($L$5,ΒΒΒ,10,FALSE)</f>
        <v>16</v>
      </c>
      <c r="H8" s="59"/>
      <c r="I8" s="60"/>
      <c r="J8" s="54">
        <f t="shared" ref="J8:J10" si="0">IF(G8&gt;=50,VLOOKUP(C8,MATH,2,FALSE),0)</f>
        <v>0</v>
      </c>
      <c r="K8" s="55"/>
      <c r="L8" s="56"/>
    </row>
    <row r="9" spans="1:15" ht="15.75" x14ac:dyDescent="0.25">
      <c r="C9" s="57" t="str">
        <f>VLOOKUP($L$5,AAA,12,FALSE)</f>
        <v>ΠΡΑΚΤΙΚΗ</v>
      </c>
      <c r="D9" s="57"/>
      <c r="E9" s="57"/>
      <c r="F9" s="57"/>
      <c r="G9" s="58">
        <f>VLOOKUP($L$5,ΒΒΒ,19,FALSE)</f>
        <v>50</v>
      </c>
      <c r="H9" s="59"/>
      <c r="I9" s="60"/>
      <c r="J9" s="54">
        <f t="shared" si="0"/>
        <v>13</v>
      </c>
      <c r="K9" s="55"/>
      <c r="L9" s="56"/>
      <c r="O9" s="24" t="s">
        <v>19</v>
      </c>
    </row>
    <row r="10" spans="1:15" ht="15.75" x14ac:dyDescent="0.25">
      <c r="C10" s="57" t="str">
        <f>VLOOKUP($L$5,ΒΒΒ,21,FALSE)</f>
        <v xml:space="preserve">EΡΕΥΝΑ ΓΙΑ PROJECT </v>
      </c>
      <c r="D10" s="57"/>
      <c r="E10" s="57"/>
      <c r="F10" s="57"/>
      <c r="G10" s="58">
        <f>VLOOKUP($L$5,ΒΒΒ,32,FALSE)</f>
        <v>68</v>
      </c>
      <c r="H10" s="59"/>
      <c r="I10" s="60"/>
      <c r="J10" s="54">
        <f t="shared" si="0"/>
        <v>13</v>
      </c>
      <c r="K10" s="55"/>
      <c r="L10" s="56"/>
      <c r="O10" s="24" t="s">
        <v>20</v>
      </c>
    </row>
    <row r="11" spans="1:15" ht="15.75" thickBot="1" x14ac:dyDescent="0.3">
      <c r="K11" s="30"/>
    </row>
    <row r="12" spans="1:15" ht="15.75" thickBot="1" x14ac:dyDescent="0.3">
      <c r="G12" s="49">
        <f>AVERAGEIF(G8:I10,"&lt;&gt;0")</f>
        <v>44.666666666666664</v>
      </c>
      <c r="H12" s="50"/>
      <c r="I12" s="51"/>
      <c r="J12" s="45">
        <f>SUM(J8:L10)</f>
        <v>26</v>
      </c>
      <c r="K12" s="46"/>
      <c r="L12" s="47"/>
    </row>
    <row r="13" spans="1:15" x14ac:dyDescent="0.25">
      <c r="G13" s="48" t="s">
        <v>21</v>
      </c>
      <c r="H13" s="48"/>
      <c r="I13" s="48"/>
      <c r="J13" s="48" t="s">
        <v>23</v>
      </c>
      <c r="K13" s="48"/>
      <c r="L13" s="48"/>
    </row>
  </sheetData>
  <sheetProtection algorithmName="SHA-512" hashValue="XSsY7RjXBh1dFGin8ntj4VmbMQqxHH/N3F2egYg+WN5PFJMQuTNb3GLvJdXAh8Rsm7v+YIirRZ4r/Ke1rlm4lQ==" saltValue="dzyZhIMtERE8xKs5vRvfBw==" spinCount="100000" sheet="1" objects="1" scenarios="1" selectLockedCells="1"/>
  <mergeCells count="17">
    <mergeCell ref="C10:F10"/>
    <mergeCell ref="G10:I10"/>
    <mergeCell ref="J7:L7"/>
    <mergeCell ref="J8:L8"/>
    <mergeCell ref="J9:L9"/>
    <mergeCell ref="C9:F9"/>
    <mergeCell ref="G9:I9"/>
    <mergeCell ref="C7:F7"/>
    <mergeCell ref="G7:I7"/>
    <mergeCell ref="C8:F8"/>
    <mergeCell ref="G8:I8"/>
    <mergeCell ref="J12:L12"/>
    <mergeCell ref="G13:I13"/>
    <mergeCell ref="J13:L13"/>
    <mergeCell ref="G12:I12"/>
    <mergeCell ref="L5:M5"/>
    <mergeCell ref="J10:L10"/>
  </mergeCells>
  <conditionalFormatting sqref="G8:I10">
    <cfRule type="cellIs" dxfId="1" priority="3" operator="between">
      <formula>1</formula>
      <formula>49</formula>
    </cfRule>
    <cfRule type="cellIs" dxfId="0" priority="4" operator="equal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2" sqref="B2"/>
    </sheetView>
  </sheetViews>
  <sheetFormatPr defaultRowHeight="15" x14ac:dyDescent="0.25"/>
  <cols>
    <col min="1" max="1" width="32.85546875" customWidth="1"/>
  </cols>
  <sheetData>
    <row r="1" spans="1:4" ht="16.5" thickTop="1" thickBot="1" x14ac:dyDescent="0.3">
      <c r="A1" t="s">
        <v>26</v>
      </c>
      <c r="B1" s="32">
        <v>4</v>
      </c>
      <c r="C1" s="31"/>
      <c r="D1" s="31"/>
    </row>
    <row r="2" spans="1:4" ht="16.5" thickTop="1" thickBot="1" x14ac:dyDescent="0.3">
      <c r="A2" t="s">
        <v>27</v>
      </c>
      <c r="B2" s="33">
        <v>13</v>
      </c>
      <c r="C2" s="31"/>
      <c r="D2" s="31"/>
    </row>
    <row r="3" spans="1:4" ht="16.5" thickTop="1" thickBot="1" x14ac:dyDescent="0.3">
      <c r="A3" t="s">
        <v>25</v>
      </c>
      <c r="B3" s="34">
        <v>13</v>
      </c>
      <c r="C3" s="31"/>
      <c r="D3" s="31"/>
    </row>
    <row r="4" spans="1:4" ht="15.75" thickTop="1" x14ac:dyDescent="0.25">
      <c r="B4" s="31"/>
      <c r="C4" s="31"/>
      <c r="D4" s="31"/>
    </row>
    <row r="5" spans="1:4" x14ac:dyDescent="0.25">
      <c r="B5" s="31"/>
      <c r="C5" s="31"/>
      <c r="D5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Sheet1</vt:lpstr>
      <vt:lpstr>Sheet2</vt:lpstr>
      <vt:lpstr>Sheet3</vt:lpstr>
      <vt:lpstr>aa</vt:lpstr>
      <vt:lpstr>AAA</vt:lpstr>
      <vt:lpstr>AAAA</vt:lpstr>
      <vt:lpstr>AISTH2</vt:lpstr>
      <vt:lpstr>BBBB</vt:lpstr>
      <vt:lpstr>MATH</vt:lpstr>
      <vt:lpstr>Sheet1!Print_Titles</vt:lpstr>
      <vt:lpstr>TT</vt:lpstr>
      <vt:lpstr>WWW</vt:lpstr>
      <vt:lpstr>ΒΒΒ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harri</cp:lastModifiedBy>
  <cp:lastPrinted>2015-02-10T17:25:12Z</cp:lastPrinted>
  <dcterms:created xsi:type="dcterms:W3CDTF">2011-06-01T14:00:52Z</dcterms:created>
  <dcterms:modified xsi:type="dcterms:W3CDTF">2019-09-14T18:47:19Z</dcterms:modified>
</cp:coreProperties>
</file>